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activeTab="0"/>
  </bookViews>
  <sheets>
    <sheet name="2021" sheetId="1" r:id="rId1"/>
    <sheet name="2020" sheetId="2" r:id="rId2"/>
    <sheet name="2019" sheetId="3" r:id="rId3"/>
    <sheet name="2017" sheetId="4" r:id="rId4"/>
    <sheet name="2016" sheetId="5" r:id="rId5"/>
    <sheet name="Процентовка" sheetId="6" r:id="rId6"/>
  </sheets>
  <definedNames/>
  <calcPr fullCalcOnLoad="1" refMode="R1C1"/>
</workbook>
</file>

<file path=xl/comments3.xml><?xml version="1.0" encoding="utf-8"?>
<comments xmlns="http://schemas.openxmlformats.org/spreadsheetml/2006/main">
  <authors>
    <author>Vladimir DRACH</author>
    <author>Vladimir E DRACH</author>
  </authors>
  <commentList>
    <comment ref="C49" authorId="0">
      <text>
        <r>
          <rPr>
            <b/>
            <sz val="10"/>
            <rFont val="Tahoma"/>
            <family val="0"/>
          </rPr>
          <t>Чужой вариант?</t>
        </r>
      </text>
    </comment>
    <comment ref="C32" authorId="1">
      <text>
        <r>
          <rPr>
            <b/>
            <sz val="8"/>
            <rFont val="Tahoma"/>
            <family val="0"/>
          </rPr>
          <t>Vladimir E DRACH:</t>
        </r>
        <r>
          <rPr>
            <sz val="8"/>
            <rFont val="Tahoma"/>
            <family val="0"/>
          </rPr>
          <t xml:space="preserve">
- Cмена варианта
- Переписывание 1</t>
        </r>
      </text>
    </comment>
    <comment ref="C35" authorId="0">
      <text>
        <r>
          <rPr>
            <b/>
            <sz val="10"/>
            <rFont val="Tahoma"/>
            <family val="0"/>
          </rPr>
          <t>Смог
с третьей попытки</t>
        </r>
      </text>
    </comment>
  </commentList>
</comments>
</file>

<file path=xl/comments4.xml><?xml version="1.0" encoding="utf-8"?>
<comments xmlns="http://schemas.openxmlformats.org/spreadsheetml/2006/main">
  <authors>
    <author>Vladimir E. Drach</author>
  </authors>
  <commentList>
    <comment ref="E38" authorId="0">
      <text>
        <r>
          <rPr>
            <b/>
            <sz val="9"/>
            <rFont val="Tahoma"/>
            <family val="0"/>
          </rPr>
          <t>Vladimir E. Drach:</t>
        </r>
        <r>
          <rPr>
            <sz val="9"/>
            <rFont val="Tahoma"/>
            <family val="0"/>
          </rPr>
          <t xml:space="preserve">
Писать на черновике -
это вызов!</t>
        </r>
      </text>
    </comment>
  </commentList>
</comments>
</file>

<file path=xl/sharedStrings.xml><?xml version="1.0" encoding="utf-8"?>
<sst xmlns="http://schemas.openxmlformats.org/spreadsheetml/2006/main" count="566" uniqueCount="278">
  <si>
    <t>Бородин</t>
  </si>
  <si>
    <t>Дуванов</t>
  </si>
  <si>
    <t>Зайков</t>
  </si>
  <si>
    <t>Игнатов</t>
  </si>
  <si>
    <t>Капаницкий</t>
  </si>
  <si>
    <t>Кузенков</t>
  </si>
  <si>
    <t>Ланцов</t>
  </si>
  <si>
    <t>Листопад</t>
  </si>
  <si>
    <t>Максимов</t>
  </si>
  <si>
    <t>Мисягина</t>
  </si>
  <si>
    <t>Ранич</t>
  </si>
  <si>
    <t>Рыжов</t>
  </si>
  <si>
    <t>Сиркели</t>
  </si>
  <si>
    <t>Хачев</t>
  </si>
  <si>
    <t>Антипенко</t>
  </si>
  <si>
    <t>Гольбя</t>
  </si>
  <si>
    <t>Солохин</t>
  </si>
  <si>
    <t>Колесниченко</t>
  </si>
  <si>
    <t>Луганский</t>
  </si>
  <si>
    <t>Пилипенко</t>
  </si>
  <si>
    <t>Модуль 1</t>
  </si>
  <si>
    <t>баллов на РК (60…100)</t>
  </si>
  <si>
    <t>Real % (18…30)</t>
  </si>
  <si>
    <t>Кирсанов</t>
  </si>
  <si>
    <t xml:space="preserve">Ситкин </t>
  </si>
  <si>
    <t>Картышев</t>
  </si>
  <si>
    <t>Модуль 2</t>
  </si>
  <si>
    <t>Личностные кач-ва</t>
  </si>
  <si>
    <t>Д</t>
  </si>
  <si>
    <t>Модуль 3 (практика)</t>
  </si>
  <si>
    <t>Процент</t>
  </si>
  <si>
    <t>Оценка</t>
  </si>
  <si>
    <t>Итог</t>
  </si>
  <si>
    <t>Курс АП ЭС</t>
  </si>
  <si>
    <t>Рейтинг, %</t>
  </si>
  <si>
    <t xml:space="preserve"> Оценка</t>
  </si>
  <si>
    <t>Отлично</t>
  </si>
  <si>
    <t>Хорошо</t>
  </si>
  <si>
    <t>60 – 70</t>
  </si>
  <si>
    <t>Удовлетворительно</t>
  </si>
  <si>
    <t>0 – 59</t>
  </si>
  <si>
    <t>Неудовлетворительно</t>
  </si>
  <si>
    <t>Дм+П</t>
  </si>
  <si>
    <t>Аленин</t>
  </si>
  <si>
    <t>Бесков</t>
  </si>
  <si>
    <t>Буцев</t>
  </si>
  <si>
    <t>Зименков</t>
  </si>
  <si>
    <t>Каспулатов</t>
  </si>
  <si>
    <t>Колянова</t>
  </si>
  <si>
    <t>Котугин</t>
  </si>
  <si>
    <t>Лебедев</t>
  </si>
  <si>
    <t>Макаричев</t>
  </si>
  <si>
    <t>Моников</t>
  </si>
  <si>
    <t>Морозов</t>
  </si>
  <si>
    <t>Скударнова</t>
  </si>
  <si>
    <t>Ханаев</t>
  </si>
  <si>
    <t>Шумакова</t>
  </si>
  <si>
    <t>Щечилина</t>
  </si>
  <si>
    <t>Юхимчук</t>
  </si>
  <si>
    <t>Асташов</t>
  </si>
  <si>
    <t>Богомолов</t>
  </si>
  <si>
    <t>Гейко</t>
  </si>
  <si>
    <t>Грибенюк</t>
  </si>
  <si>
    <t>Гришина</t>
  </si>
  <si>
    <t>Капитоненко</t>
  </si>
  <si>
    <t>Самохин</t>
  </si>
  <si>
    <t>Сафонов</t>
  </si>
  <si>
    <t>Терских</t>
  </si>
  <si>
    <t>Толоконников</t>
  </si>
  <si>
    <t>Трофимов</t>
  </si>
  <si>
    <t>Антипов</t>
  </si>
  <si>
    <t>Бабурин</t>
  </si>
  <si>
    <t>Жигачев</t>
  </si>
  <si>
    <t>Жучкова</t>
  </si>
  <si>
    <t>Карпов</t>
  </si>
  <si>
    <t>Колдунов</t>
  </si>
  <si>
    <t>Крисанов</t>
  </si>
  <si>
    <t>Лутовин</t>
  </si>
  <si>
    <t>Хрустова</t>
  </si>
  <si>
    <t>Д+Ф+П</t>
  </si>
  <si>
    <t>Посещ</t>
  </si>
  <si>
    <t>КР</t>
  </si>
  <si>
    <t>ИТОГО</t>
  </si>
  <si>
    <t>Л/Р</t>
  </si>
  <si>
    <t>Cеместр</t>
  </si>
  <si>
    <t>ЭКЗ</t>
  </si>
  <si>
    <t>Итого</t>
  </si>
  <si>
    <t>min</t>
  </si>
  <si>
    <t>max</t>
  </si>
  <si>
    <t>Ваганов А.Д.</t>
  </si>
  <si>
    <t>Бакиров М.Р.</t>
  </si>
  <si>
    <t>Борисов Дмитрий Алексеевич</t>
  </si>
  <si>
    <t>Бондаренко А.А.</t>
  </si>
  <si>
    <t>Жучков А.В</t>
  </si>
  <si>
    <t>Пазенко Иван Владимирович</t>
  </si>
  <si>
    <t>Чадов Н.А.</t>
  </si>
  <si>
    <t>Абрамов Юрий Николаевич</t>
  </si>
  <si>
    <t>Алешин Юрий Сергеевич</t>
  </si>
  <si>
    <t>Ханаева Ольга Олеговна</t>
  </si>
  <si>
    <t>Ведяев Андрей Игоревич</t>
  </si>
  <si>
    <t>Вендиков Илья Владимирович</t>
  </si>
  <si>
    <t>Меняйлова Диана Эрастовна</t>
  </si>
  <si>
    <t>Дутов Александр Сергеевич</t>
  </si>
  <si>
    <t>Журавлев Николай Сергеевич</t>
  </si>
  <si>
    <t>Звягинцев Алексей Михайлович</t>
  </si>
  <si>
    <t>Илюхина Алена Сергеевна</t>
  </si>
  <si>
    <t>Козлов Александр</t>
  </si>
  <si>
    <t>Козыренков Максим Владмрвич</t>
  </si>
  <si>
    <t>Крячикова Дарья Сергеевна</t>
  </si>
  <si>
    <t>Кузяев Андрей Геннадьевич</t>
  </si>
  <si>
    <t>Курмелев Игорь Викторович</t>
  </si>
  <si>
    <t>Лукин Александр Александрвич</t>
  </si>
  <si>
    <t>Мировичев Альберт Денисович</t>
  </si>
  <si>
    <t>Немчинов Дмитрий Николаевич</t>
  </si>
  <si>
    <t>Олейников Андрей Владимирвч</t>
  </si>
  <si>
    <t>Платошин Владимир</t>
  </si>
  <si>
    <t>Понтяков Дмитрий Геннадьевич</t>
  </si>
  <si>
    <t>Псарев Константин Станисч</t>
  </si>
  <si>
    <t>Сидоркин Александр Алексндч</t>
  </si>
  <si>
    <t>Симоненков Олег Владимрвч</t>
  </si>
  <si>
    <t>Тихонов Дмитрий Павлович</t>
  </si>
  <si>
    <t>Чернецов Андрей Игоревич</t>
  </si>
  <si>
    <t>Чин-фин-чинов Евгений Антлвч</t>
  </si>
  <si>
    <t>Яшин Марк Александрович</t>
  </si>
  <si>
    <t>АП ЭС</t>
  </si>
  <si>
    <t>Тагунов</t>
  </si>
  <si>
    <t>Мяделец</t>
  </si>
  <si>
    <t>Казаков</t>
  </si>
  <si>
    <t>Жихарев</t>
  </si>
  <si>
    <t>Досрочно</t>
  </si>
  <si>
    <t>ОТЛ</t>
  </si>
  <si>
    <t>ХОР</t>
  </si>
  <si>
    <t>AVR</t>
  </si>
  <si>
    <t>Предвар.</t>
  </si>
  <si>
    <t>Бухтин Андрей Сергеевич</t>
  </si>
  <si>
    <t>Волков Ярослав Владиславович</t>
  </si>
  <si>
    <t>Волченков Сергей Алексеевич</t>
  </si>
  <si>
    <t>Гордиенко Ольга Олеговна</t>
  </si>
  <si>
    <t>Захарова Виктория Дмитриевна</t>
  </si>
  <si>
    <t>Иосифов Артур Викторович</t>
  </si>
  <si>
    <t>Кондратов Даниил Алексеевич</t>
  </si>
  <si>
    <t>Коренюгин Михаил Сергеевич</t>
  </si>
  <si>
    <t>Корнев Сергей Александрович</t>
  </si>
  <si>
    <t>Литовка Александр</t>
  </si>
  <si>
    <t>Мишенев Роман Александрович</t>
  </si>
  <si>
    <t>Смирнов Кирилл Игоревич</t>
  </si>
  <si>
    <t>Халматова Анастасия Фарходжоновна</t>
  </si>
  <si>
    <t>Якубов Роман Александрович</t>
  </si>
  <si>
    <t>Бирюлин Александр Сергеевич</t>
  </si>
  <si>
    <t>Гапонов Алексей Владимирович</t>
  </si>
  <si>
    <t>Егоров Егор Александрович</t>
  </si>
  <si>
    <t>Ермакова Дарья Алексеевна</t>
  </si>
  <si>
    <t>Ермилов Максим Владимирович</t>
  </si>
  <si>
    <t>Зорюков Владислав Александрович</t>
  </si>
  <si>
    <t>Исамагомедов Рустам Исамагомедович</t>
  </si>
  <si>
    <t>Корсун Артем Игоревич</t>
  </si>
  <si>
    <t>Магомедов Абдулла Арсланович</t>
  </si>
  <si>
    <t>Наумов Александр Николаевич</t>
  </si>
  <si>
    <t>Очельдиев Андрей Анварович</t>
  </si>
  <si>
    <t>Павлушин Максим Викторович</t>
  </si>
  <si>
    <t>Самохин Евгений Алексеевич</t>
  </si>
  <si>
    <t>Санников Кирилл Олегович</t>
  </si>
  <si>
    <t>Суворкин Олег Сергеевич</t>
  </si>
  <si>
    <t>Томилин Никита Дмитриевич</t>
  </si>
  <si>
    <t>Трусова Евгения Григорьевна</t>
  </si>
  <si>
    <t>Усманов Николай Николаевич</t>
  </si>
  <si>
    <t>Гарусин Савелий Владиславович</t>
  </si>
  <si>
    <t>Гузеев Максим Андреевич</t>
  </si>
  <si>
    <t>Ермоленко Даниил Викторович</t>
  </si>
  <si>
    <t>Желудков Алексей Игоревич</t>
  </si>
  <si>
    <t>Исупова Елизавета Вячеславовна</t>
  </si>
  <si>
    <t>Кирюшин Николай Романович</t>
  </si>
  <si>
    <t>Коновалов Евгений Александрович</t>
  </si>
  <si>
    <t>Макаров Илья Анатольевич</t>
  </si>
  <si>
    <t>Михалев Денис Владимирович</t>
  </si>
  <si>
    <t>Оцебрик Евгений Олегович</t>
  </si>
  <si>
    <t>Подымов Михаил Михайлович</t>
  </si>
  <si>
    <t>Приданов Максим Александрович</t>
  </si>
  <si>
    <t>Симакин Виктор Олегович</t>
  </si>
  <si>
    <t>Тагиев Зейнал Фаррух оглы</t>
  </si>
  <si>
    <t>Терентьев Юрий Михайлович</t>
  </si>
  <si>
    <t>Титов Владимир Викторович</t>
  </si>
  <si>
    <t>Федунов Дмитрий Павлович</t>
  </si>
  <si>
    <t>Щеглов Александр Романович</t>
  </si>
  <si>
    <t>Павлушина Ирина Михайловна</t>
  </si>
  <si>
    <t>Лосаберидзе Владимир С.</t>
  </si>
  <si>
    <t>Непомнящий Сергей Алексеевич</t>
  </si>
  <si>
    <t>Вялых Алексей</t>
  </si>
  <si>
    <t>АП ЭС 2021</t>
  </si>
  <si>
    <t>1.</t>
  </si>
  <si>
    <t>2.</t>
  </si>
  <si>
    <t>ИУК1-81Б</t>
  </si>
  <si>
    <t>Бояршинов Сергей Сергеевич</t>
  </si>
  <si>
    <t>Бурухин Максим Константинович</t>
  </si>
  <si>
    <t>3.</t>
  </si>
  <si>
    <t>Голубов Кирилл Максимович</t>
  </si>
  <si>
    <t>4.</t>
  </si>
  <si>
    <t>Гурин Виталий Михайлович</t>
  </si>
  <si>
    <t>5.</t>
  </si>
  <si>
    <t>Двухшерстнов Алексей Сергеевич</t>
  </si>
  <si>
    <t>6.</t>
  </si>
  <si>
    <t>7.</t>
  </si>
  <si>
    <t>8.</t>
  </si>
  <si>
    <t>Крылов Виктор Борисович</t>
  </si>
  <si>
    <t>9.</t>
  </si>
  <si>
    <t>Кудинов Станислав Сергеевич</t>
  </si>
  <si>
    <t>10.</t>
  </si>
  <si>
    <t>Лосаберидзе Владимир Сергеевич</t>
  </si>
  <si>
    <t>11.</t>
  </si>
  <si>
    <t>Луценко Кирилл Игоревич</t>
  </si>
  <si>
    <t>12.</t>
  </si>
  <si>
    <t>Потапова Валерия Владимировна</t>
  </si>
  <si>
    <t>13.</t>
  </si>
  <si>
    <t>14.</t>
  </si>
  <si>
    <t>Разумков Игорь Сергеевич</t>
  </si>
  <si>
    <t>15.</t>
  </si>
  <si>
    <t>Сверчков Виталий Игоревич</t>
  </si>
  <si>
    <t>16.</t>
  </si>
  <si>
    <t>Солдатов Дмитрий Юрьевич</t>
  </si>
  <si>
    <t>17.</t>
  </si>
  <si>
    <t>Страдомский Максим Павлович</t>
  </si>
  <si>
    <t>18.</t>
  </si>
  <si>
    <t>Ткачев Дмитрий Эдуардович</t>
  </si>
  <si>
    <t>19.</t>
  </si>
  <si>
    <t>Чукаев Иван Юрьевич</t>
  </si>
  <si>
    <t>20.</t>
  </si>
  <si>
    <t>Шмелькова Анастасия Альбертовна</t>
  </si>
  <si>
    <t>21.</t>
  </si>
  <si>
    <t>ИУК1-82Б</t>
  </si>
  <si>
    <t>Азимов Эдуард Игоревич</t>
  </si>
  <si>
    <t>Казанцев Сергей Александрович</t>
  </si>
  <si>
    <t>Кяримов Эльшан Видадиевич</t>
  </si>
  <si>
    <t>Литвиненко Александра Андреевна</t>
  </si>
  <si>
    <t>Немыченков Яков Владимирович</t>
  </si>
  <si>
    <t>Оправкин Никита Александрович</t>
  </si>
  <si>
    <t>Прудкий Крикор Артурович</t>
  </si>
  <si>
    <t>Тарасенко Фёдор Владимирович</t>
  </si>
  <si>
    <t>Усачев Алексей Николаевич</t>
  </si>
  <si>
    <t>Филиппович Михаил Евгеньевич</t>
  </si>
  <si>
    <t>ИУК1-83Б</t>
  </si>
  <si>
    <t>Жариков Евгений Викторович</t>
  </si>
  <si>
    <t>Комаров Алексей Сергеевич</t>
  </si>
  <si>
    <t>Кунаков Дмитрий Игоревич</t>
  </si>
  <si>
    <t>Лакаев Даниил Александрович</t>
  </si>
  <si>
    <t>Лучко Андрей Сергеевич</t>
  </si>
  <si>
    <t>Милибаев Артем Русланович</t>
  </si>
  <si>
    <t>Нежельский Михаил Игоревич</t>
  </si>
  <si>
    <t>Островский Максим Валерьевич</t>
  </si>
  <si>
    <t>Пахомов Руслан Дмитриевич</t>
  </si>
  <si>
    <t>Расулов Курбан Чангуевич</t>
  </si>
  <si>
    <t>Сафронов Сергей Станиславович</t>
  </si>
  <si>
    <t>Сидорков Роман Олегович</t>
  </si>
  <si>
    <t>Силаев Ярослав Дмитриевич</t>
  </si>
  <si>
    <t>Цепляев Денис Артурович</t>
  </si>
  <si>
    <t>Чепелев Егор Сергеевич</t>
  </si>
  <si>
    <t>Черепов Александр Владимирович</t>
  </si>
  <si>
    <t>Шематонов Дмитрий Александрович</t>
  </si>
  <si>
    <t>ИУК1-84Б</t>
  </si>
  <si>
    <t>Агапцев Александр Валерьевич</t>
  </si>
  <si>
    <t>Артемкин Алексей Михайлович</t>
  </si>
  <si>
    <t>Богданов Сергей Юрьевич</t>
  </si>
  <si>
    <t>Головин Дмитрий Константинович</t>
  </si>
  <si>
    <t>Кузнецов Дмитрий Викторович</t>
  </si>
  <si>
    <t>Мухамбетов Эмиль Рафаэлович</t>
  </si>
  <si>
    <t>Сарайкин Александр Владимирович</t>
  </si>
  <si>
    <t>Семенов Михаил Александрович</t>
  </si>
  <si>
    <t>Сорокин Сергей Сергеевич</t>
  </si>
  <si>
    <t>Федичкин Степан Игоревич</t>
  </si>
  <si>
    <t>Червоненко Александр Александрович</t>
  </si>
  <si>
    <t>УПР</t>
  </si>
  <si>
    <t>*</t>
  </si>
  <si>
    <t>Нет</t>
  </si>
  <si>
    <t>Да</t>
  </si>
  <si>
    <t>Фадеев Пьянков Даниил Владимирович</t>
  </si>
  <si>
    <t>Перезачёт</t>
  </si>
  <si>
    <t>90 – 100</t>
  </si>
  <si>
    <t>75 – 89</t>
  </si>
  <si>
    <t>уд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</si>
</sst>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i/>
      <sz val="10"/>
      <name val="Arial Cyr"/>
      <family val="0"/>
    </font>
    <font>
      <b/>
      <sz val="10"/>
      <color indexed="23"/>
      <name val="Arial Black"/>
      <family val="2"/>
    </font>
    <font>
      <sz val="10"/>
      <color indexed="44"/>
      <name val="Arial Cyr"/>
      <family val="0"/>
    </font>
    <font>
      <sz val="10"/>
      <color indexed="45"/>
      <name val="Arial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ahoma"/>
      <family val="2"/>
    </font>
    <font>
      <sz val="11"/>
      <color indexed="41"/>
      <name val="Tahoma"/>
      <family val="2"/>
    </font>
    <font>
      <sz val="11"/>
      <color indexed="57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12"/>
      <name val="Arial Cyr"/>
      <family val="0"/>
    </font>
    <font>
      <sz val="10"/>
      <color indexed="43"/>
      <name val="Arial Cyr"/>
      <family val="0"/>
    </font>
    <font>
      <b/>
      <sz val="10"/>
      <color indexed="43"/>
      <name val="Arial Cyr"/>
      <family val="0"/>
    </font>
    <font>
      <sz val="10"/>
      <color indexed="55"/>
      <name val="Arial Cyr"/>
      <family val="0"/>
    </font>
    <font>
      <sz val="10"/>
      <color indexed="22"/>
      <name val="Arial Cyr"/>
      <family val="0"/>
    </font>
    <font>
      <b/>
      <sz val="10"/>
      <color indexed="22"/>
      <name val="Arial Cyr"/>
      <family val="0"/>
    </font>
    <font>
      <b/>
      <sz val="10"/>
      <color indexed="18"/>
      <name val="Arial Cyr"/>
      <family val="0"/>
    </font>
    <font>
      <sz val="10"/>
      <color indexed="61"/>
      <name val="Arial Cyr"/>
      <family val="0"/>
    </font>
    <font>
      <b/>
      <sz val="10"/>
      <name val="Tahoma"/>
      <family val="0"/>
    </font>
    <font>
      <sz val="10"/>
      <color indexed="16"/>
      <name val="Arial Cyr"/>
      <family val="0"/>
    </font>
    <font>
      <b/>
      <sz val="10"/>
      <color indexed="1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52"/>
      <name val="Arial Cyr"/>
      <family val="0"/>
    </font>
    <font>
      <sz val="10"/>
      <color indexed="20"/>
      <name val="Arial Cyr"/>
      <family val="0"/>
    </font>
    <font>
      <b/>
      <sz val="10"/>
      <color indexed="2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55"/>
      <name val="Arial Cyr"/>
      <family val="0"/>
    </font>
    <font>
      <b/>
      <sz val="10"/>
      <color indexed="14"/>
      <name val="Arial Cyr"/>
      <family val="0"/>
    </font>
    <font>
      <sz val="10"/>
      <color indexed="14"/>
      <name val="Arial Cyr"/>
      <family val="0"/>
    </font>
    <font>
      <sz val="10"/>
      <color indexed="17"/>
      <name val="Arial Cyr"/>
      <family val="0"/>
    </font>
    <font>
      <sz val="10"/>
      <color indexed="48"/>
      <name val="Arial Cyr"/>
      <family val="0"/>
    </font>
    <font>
      <b/>
      <sz val="10"/>
      <color indexed="48"/>
      <name val="Arial Cyr"/>
      <family val="0"/>
    </font>
    <font>
      <b/>
      <sz val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43"/>
      <name val="Verdana"/>
      <family val="2"/>
    </font>
    <font>
      <b/>
      <sz val="16"/>
      <color indexed="43"/>
      <name val="Verdana"/>
      <family val="2"/>
    </font>
    <font>
      <sz val="8"/>
      <color indexed="2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color indexed="58"/>
      <name val="Arial Cyr"/>
      <family val="0"/>
    </font>
    <font>
      <sz val="10"/>
      <color indexed="58"/>
      <name val="Arial Cyr"/>
      <family val="0"/>
    </font>
    <font>
      <sz val="10"/>
      <color indexed="43"/>
      <name val="Verdana"/>
      <family val="2"/>
    </font>
    <font>
      <sz val="10"/>
      <color indexed="63"/>
      <name val="Verdana"/>
      <family val="2"/>
    </font>
    <font>
      <sz val="8"/>
      <color indexed="63"/>
      <name val="Verdana"/>
      <family val="2"/>
    </font>
    <font>
      <sz val="10"/>
      <color indexed="63"/>
      <name val="Arial Cyr"/>
      <family val="0"/>
    </font>
    <font>
      <b/>
      <sz val="10"/>
      <color indexed="63"/>
      <name val="Arial Cyr"/>
      <family val="0"/>
    </font>
    <font>
      <sz val="10"/>
      <color indexed="60"/>
      <name val="Arial Cyr"/>
      <family val="0"/>
    </font>
    <font>
      <sz val="10"/>
      <color indexed="22"/>
      <name val="Verdana"/>
      <family val="2"/>
    </font>
    <font>
      <sz val="10"/>
      <color indexed="47"/>
      <name val="Verdana"/>
      <family val="2"/>
    </font>
    <font>
      <sz val="10"/>
      <color indexed="61"/>
      <name val="Verdana"/>
      <family val="2"/>
    </font>
    <font>
      <b/>
      <sz val="10"/>
      <color indexed="57"/>
      <name val="Verdana"/>
      <family val="2"/>
    </font>
    <font>
      <b/>
      <sz val="10"/>
      <color indexed="51"/>
      <name val="Verdana"/>
      <family val="2"/>
    </font>
    <font>
      <b/>
      <sz val="10"/>
      <color indexed="10"/>
      <name val="Verdana"/>
      <family val="2"/>
    </font>
    <font>
      <sz val="8"/>
      <color indexed="10"/>
      <name val="Verdana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3" borderId="1" applyNumberFormat="0" applyAlignment="0" applyProtection="0"/>
    <xf numFmtId="0" fontId="47" fillId="9" borderId="2" applyNumberFormat="0" applyAlignment="0" applyProtection="0"/>
    <xf numFmtId="0" fontId="4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5" borderId="7" applyNumberFormat="0" applyAlignment="0" applyProtection="0"/>
    <xf numFmtId="0" fontId="54" fillId="0" borderId="0" applyNumberFormat="0" applyFill="0" applyBorder="0" applyAlignment="0" applyProtection="0"/>
    <xf numFmtId="0" fontId="55" fillId="10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9" borderId="0" xfId="0" applyFill="1" applyAlignment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9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2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6" fillId="15" borderId="0" xfId="0" applyFont="1" applyFill="1" applyAlignment="1">
      <alignment horizontal="center"/>
    </xf>
    <xf numFmtId="0" fontId="9" fillId="9" borderId="0" xfId="0" applyFont="1" applyFill="1" applyAlignment="1">
      <alignment horizontal="center" vertical="center" wrapText="1"/>
    </xf>
    <xf numFmtId="0" fontId="9" fillId="15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18" borderId="10" xfId="0" applyFont="1" applyFill="1" applyBorder="1" applyAlignment="1">
      <alignment horizontal="right"/>
    </xf>
    <xf numFmtId="0" fontId="11" fillId="18" borderId="10" xfId="60" applyFont="1" applyFill="1" applyBorder="1" applyAlignment="1">
      <alignment horizontal="right" vertical="top" wrapText="1"/>
    </xf>
    <xf numFmtId="0" fontId="12" fillId="0" borderId="10" xfId="60" applyFont="1" applyFill="1" applyBorder="1" applyAlignment="1">
      <alignment horizontal="right" vertical="top" wrapText="1"/>
    </xf>
    <xf numFmtId="0" fontId="0" fillId="15" borderId="0" xfId="0" applyFont="1" applyFill="1" applyAlignment="1">
      <alignment horizontal="center"/>
    </xf>
    <xf numFmtId="0" fontId="15" fillId="9" borderId="0" xfId="0" applyFont="1" applyFill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19" borderId="0" xfId="0" applyFont="1" applyFill="1" applyAlignment="1">
      <alignment horizontal="center"/>
    </xf>
    <xf numFmtId="0" fontId="17" fillId="20" borderId="0" xfId="0" applyFont="1" applyFill="1" applyAlignment="1">
      <alignment horizontal="center"/>
    </xf>
    <xf numFmtId="0" fontId="16" fillId="20" borderId="0" xfId="0" applyFont="1" applyFill="1" applyAlignment="1">
      <alignment horizontal="center"/>
    </xf>
    <xf numFmtId="0" fontId="0" fillId="20" borderId="0" xfId="0" applyFill="1" applyAlignment="1">
      <alignment/>
    </xf>
    <xf numFmtId="0" fontId="17" fillId="20" borderId="0" xfId="0" applyFont="1" applyFill="1" applyAlignment="1">
      <alignment horizontal="left"/>
    </xf>
    <xf numFmtId="0" fontId="16" fillId="21" borderId="0" xfId="0" applyFont="1" applyFill="1" applyAlignment="1">
      <alignment horizontal="center"/>
    </xf>
    <xf numFmtId="0" fontId="17" fillId="21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7" fillId="22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19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33" fillId="19" borderId="0" xfId="0" applyFont="1" applyFill="1" applyAlignment="1">
      <alignment horizontal="center"/>
    </xf>
    <xf numFmtId="0" fontId="33" fillId="0" borderId="0" xfId="0" applyFont="1" applyAlignment="1">
      <alignment/>
    </xf>
    <xf numFmtId="0" fontId="36" fillId="23" borderId="0" xfId="0" applyFont="1" applyFill="1" applyAlignment="1">
      <alignment horizontal="right"/>
    </xf>
    <xf numFmtId="0" fontId="24" fillId="23" borderId="0" xfId="0" applyFont="1" applyFill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19" borderId="0" xfId="0" applyFont="1" applyFill="1" applyAlignment="1">
      <alignment horizontal="center"/>
    </xf>
    <xf numFmtId="0" fontId="20" fillId="19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20" borderId="0" xfId="0" applyFont="1" applyFill="1" applyAlignment="1">
      <alignment/>
    </xf>
    <xf numFmtId="0" fontId="43" fillId="20" borderId="0" xfId="0" applyFont="1" applyFill="1" applyAlignment="1">
      <alignment/>
    </xf>
    <xf numFmtId="0" fontId="25" fillId="17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40" fillId="17" borderId="0" xfId="0" applyFont="1" applyFill="1" applyAlignment="1">
      <alignment/>
    </xf>
    <xf numFmtId="0" fontId="41" fillId="17" borderId="0" xfId="0" applyFont="1" applyFill="1" applyAlignment="1">
      <alignment/>
    </xf>
    <xf numFmtId="0" fontId="24" fillId="17" borderId="0" xfId="0" applyFont="1" applyFill="1" applyAlignment="1">
      <alignment horizontal="center"/>
    </xf>
    <xf numFmtId="0" fontId="24" fillId="17" borderId="0" xfId="0" applyFont="1" applyFill="1" applyAlignment="1">
      <alignment/>
    </xf>
    <xf numFmtId="0" fontId="29" fillId="17" borderId="0" xfId="0" applyFont="1" applyFill="1" applyAlignment="1">
      <alignment horizontal="center"/>
    </xf>
    <xf numFmtId="0" fontId="30" fillId="17" borderId="0" xfId="0" applyFont="1" applyFill="1" applyAlignment="1">
      <alignment horizontal="center"/>
    </xf>
    <xf numFmtId="0" fontId="40" fillId="24" borderId="0" xfId="0" applyFont="1" applyFill="1" applyAlignment="1">
      <alignment/>
    </xf>
    <xf numFmtId="0" fontId="41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9" fillId="24" borderId="0" xfId="0" applyFont="1" applyFill="1" applyAlignment="1">
      <alignment horizontal="center"/>
    </xf>
    <xf numFmtId="0" fontId="30" fillId="24" borderId="0" xfId="0" applyFont="1" applyFill="1" applyAlignment="1">
      <alignment horizontal="center"/>
    </xf>
    <xf numFmtId="0" fontId="40" fillId="25" borderId="0" xfId="0" applyFont="1" applyFill="1" applyAlignment="1">
      <alignment/>
    </xf>
    <xf numFmtId="0" fontId="41" fillId="25" borderId="0" xfId="0" applyFont="1" applyFill="1" applyAlignment="1">
      <alignment/>
    </xf>
    <xf numFmtId="0" fontId="24" fillId="25" borderId="0" xfId="0" applyFont="1" applyFill="1" applyAlignment="1">
      <alignment horizontal="center"/>
    </xf>
    <xf numFmtId="0" fontId="25" fillId="25" borderId="0" xfId="0" applyFont="1" applyFill="1" applyAlignment="1">
      <alignment horizontal="center"/>
    </xf>
    <xf numFmtId="0" fontId="24" fillId="25" borderId="0" xfId="0" applyFont="1" applyFill="1" applyAlignment="1">
      <alignment/>
    </xf>
    <xf numFmtId="0" fontId="29" fillId="25" borderId="0" xfId="0" applyFont="1" applyFill="1" applyAlignment="1">
      <alignment horizontal="center"/>
    </xf>
    <xf numFmtId="0" fontId="30" fillId="25" borderId="0" xfId="0" applyFont="1" applyFill="1" applyAlignment="1">
      <alignment horizontal="center"/>
    </xf>
    <xf numFmtId="0" fontId="62" fillId="26" borderId="0" xfId="0" applyFont="1" applyFill="1" applyAlignment="1">
      <alignment horizontal="center"/>
    </xf>
    <xf numFmtId="14" fontId="19" fillId="0" borderId="0" xfId="0" applyNumberFormat="1" applyFont="1" applyAlignment="1">
      <alignment/>
    </xf>
    <xf numFmtId="0" fontId="40" fillId="9" borderId="0" xfId="0" applyFont="1" applyFill="1" applyAlignment="1">
      <alignment/>
    </xf>
    <xf numFmtId="0" fontId="41" fillId="9" borderId="0" xfId="0" applyFont="1" applyFill="1" applyAlignment="1">
      <alignment/>
    </xf>
    <xf numFmtId="0" fontId="24" fillId="9" borderId="0" xfId="0" applyFont="1" applyFill="1" applyAlignment="1">
      <alignment horizontal="center"/>
    </xf>
    <xf numFmtId="0" fontId="25" fillId="9" borderId="0" xfId="0" applyFont="1" applyFill="1" applyAlignment="1">
      <alignment horizontal="center"/>
    </xf>
    <xf numFmtId="0" fontId="24" fillId="9" borderId="0" xfId="0" applyFont="1" applyFill="1" applyAlignment="1">
      <alignment/>
    </xf>
    <xf numFmtId="0" fontId="29" fillId="9" borderId="0" xfId="0" applyFont="1" applyFill="1" applyAlignment="1">
      <alignment horizontal="center"/>
    </xf>
    <xf numFmtId="0" fontId="30" fillId="9" borderId="0" xfId="0" applyFont="1" applyFill="1" applyAlignment="1">
      <alignment horizontal="center"/>
    </xf>
    <xf numFmtId="0" fontId="63" fillId="9" borderId="0" xfId="0" applyFont="1" applyFill="1" applyAlignment="1">
      <alignment/>
    </xf>
    <xf numFmtId="0" fontId="64" fillId="9" borderId="0" xfId="0" applyFont="1" applyFill="1" applyAlignment="1">
      <alignment/>
    </xf>
    <xf numFmtId="0" fontId="65" fillId="9" borderId="0" xfId="0" applyFont="1" applyFill="1" applyAlignment="1">
      <alignment horizontal="center"/>
    </xf>
    <xf numFmtId="0" fontId="66" fillId="9" borderId="0" xfId="0" applyFont="1" applyFill="1" applyAlignment="1">
      <alignment horizontal="center"/>
    </xf>
    <xf numFmtId="0" fontId="65" fillId="9" borderId="0" xfId="0" applyFont="1" applyFill="1" applyAlignment="1">
      <alignment/>
    </xf>
    <xf numFmtId="0" fontId="67" fillId="0" borderId="0" xfId="0" applyFont="1" applyAlignment="1">
      <alignment horizontal="right"/>
    </xf>
    <xf numFmtId="0" fontId="68" fillId="0" borderId="0" xfId="0" applyFont="1" applyAlignment="1">
      <alignment/>
    </xf>
    <xf numFmtId="0" fontId="69" fillId="23" borderId="0" xfId="0" applyFont="1" applyFill="1" applyAlignment="1">
      <alignment horizontal="center"/>
    </xf>
    <xf numFmtId="0" fontId="40" fillId="3" borderId="0" xfId="0" applyFont="1" applyFill="1" applyAlignment="1">
      <alignment/>
    </xf>
    <xf numFmtId="0" fontId="70" fillId="23" borderId="0" xfId="0" applyFont="1" applyFill="1" applyAlignment="1">
      <alignment horizontal="center"/>
    </xf>
    <xf numFmtId="0" fontId="39" fillId="0" borderId="0" xfId="0" applyFont="1" applyAlignment="1">
      <alignment horizontal="left"/>
    </xf>
    <xf numFmtId="0" fontId="42" fillId="20" borderId="0" xfId="0" applyFont="1" applyFill="1" applyAlignment="1">
      <alignment horizontal="left"/>
    </xf>
    <xf numFmtId="0" fontId="40" fillId="0" borderId="0" xfId="0" applyFont="1" applyAlignment="1">
      <alignment horizontal="left"/>
    </xf>
    <xf numFmtId="0" fontId="40" fillId="17" borderId="0" xfId="0" applyFont="1" applyFill="1" applyAlignment="1">
      <alignment horizontal="left"/>
    </xf>
    <xf numFmtId="0" fontId="40" fillId="24" borderId="0" xfId="0" applyFont="1" applyFill="1" applyAlignment="1">
      <alignment horizontal="left"/>
    </xf>
    <xf numFmtId="0" fontId="40" fillId="9" borderId="0" xfId="0" applyFont="1" applyFill="1" applyAlignment="1">
      <alignment horizontal="left"/>
    </xf>
    <xf numFmtId="0" fontId="40" fillId="25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63" fillId="9" borderId="0" xfId="0" applyFont="1" applyFill="1" applyAlignment="1">
      <alignment horizontal="left"/>
    </xf>
    <xf numFmtId="0" fontId="41" fillId="0" borderId="0" xfId="0" applyFont="1" applyAlignment="1">
      <alignment horizontal="left"/>
    </xf>
    <xf numFmtId="0" fontId="17" fillId="20" borderId="0" xfId="0" applyFont="1" applyFill="1" applyAlignment="1">
      <alignment horizontal="center"/>
    </xf>
    <xf numFmtId="0" fontId="5" fillId="27" borderId="0" xfId="0" applyFont="1" applyFill="1" applyAlignment="1">
      <alignment horizontal="center"/>
    </xf>
    <xf numFmtId="0" fontId="24" fillId="26" borderId="0" xfId="0" applyFont="1" applyFill="1" applyAlignment="1">
      <alignment horizontal="center"/>
    </xf>
    <xf numFmtId="0" fontId="65" fillId="26" borderId="0" xfId="0" applyFont="1" applyFill="1" applyAlignment="1">
      <alignment horizontal="center"/>
    </xf>
    <xf numFmtId="0" fontId="71" fillId="7" borderId="0" xfId="0" applyFont="1" applyFill="1" applyAlignment="1">
      <alignment horizontal="center"/>
    </xf>
    <xf numFmtId="0" fontId="72" fillId="7" borderId="0" xfId="0" applyFont="1" applyFill="1" applyAlignment="1">
      <alignment horizontal="center"/>
    </xf>
    <xf numFmtId="0" fontId="73" fillId="7" borderId="0" xfId="0" applyFont="1" applyFill="1" applyAlignment="1">
      <alignment horizontal="center"/>
    </xf>
    <xf numFmtId="0" fontId="74" fillId="22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="130" zoomScaleNormal="130" zoomScalePageLayoutView="0" workbookViewId="0" topLeftCell="A1">
      <selection activeCell="C8" sqref="C8"/>
    </sheetView>
  </sheetViews>
  <sheetFormatPr defaultColWidth="9.00390625" defaultRowHeight="12.75"/>
  <cols>
    <col min="1" max="1" width="3.375" style="125" customWidth="1"/>
    <col min="2" max="2" width="4.625" style="69" customWidth="1"/>
    <col min="3" max="3" width="32.625" style="69" customWidth="1"/>
    <col min="4" max="4" width="9.125" style="69" customWidth="1"/>
    <col min="5" max="5" width="6.00390625" style="69" customWidth="1"/>
    <col min="6" max="6" width="9.00390625" style="69" customWidth="1"/>
    <col min="7" max="7" width="2.75390625" style="69" customWidth="1"/>
    <col min="8" max="8" width="6.125" style="69" customWidth="1"/>
    <col min="9" max="9" width="4.75390625" style="69" customWidth="1"/>
    <col min="10" max="10" width="5.625" style="69" customWidth="1"/>
    <col min="11" max="11" width="8.75390625" style="69" customWidth="1"/>
    <col min="12" max="12" width="2.75390625" style="69" customWidth="1"/>
    <col min="13" max="13" width="9.125" style="69" customWidth="1"/>
    <col min="14" max="14" width="2.75390625" style="69" customWidth="1"/>
    <col min="15" max="15" width="4.875" style="69" customWidth="1"/>
    <col min="16" max="16" width="2.75390625" style="69" customWidth="1"/>
    <col min="17" max="17" width="6.75390625" style="69" customWidth="1"/>
    <col min="18" max="18" width="6.00390625" style="69" customWidth="1"/>
    <col min="19" max="34" width="2.75390625" style="69" customWidth="1"/>
    <col min="35" max="16384" width="9.125" style="69" customWidth="1"/>
  </cols>
  <sheetData>
    <row r="1" ht="12.75">
      <c r="A1" s="123"/>
    </row>
    <row r="2" spans="1:4" s="71" customFormat="1" ht="19.5">
      <c r="A2" s="124"/>
      <c r="C2" s="72"/>
      <c r="D2" s="72" t="s">
        <v>188</v>
      </c>
    </row>
    <row r="3" s="68" customFormat="1" ht="10.5">
      <c r="A3" s="123"/>
    </row>
    <row r="4" s="68" customFormat="1" ht="10.5">
      <c r="A4" s="123"/>
    </row>
    <row r="5" spans="1:17" s="68" customFormat="1" ht="12.75">
      <c r="A5" s="123"/>
      <c r="C5" s="105">
        <v>44316</v>
      </c>
      <c r="D5" s="133" t="s">
        <v>20</v>
      </c>
      <c r="E5" s="133"/>
      <c r="F5" s="133"/>
      <c r="G5"/>
      <c r="H5" s="133" t="s">
        <v>26</v>
      </c>
      <c r="I5" s="133"/>
      <c r="J5" s="133"/>
      <c r="K5" s="133"/>
      <c r="L5"/>
      <c r="M5"/>
      <c r="N5"/>
      <c r="O5"/>
      <c r="P5"/>
      <c r="Q5"/>
    </row>
    <row r="6" spans="2:17" ht="12.75">
      <c r="B6" s="70"/>
      <c r="C6"/>
      <c r="D6" s="27" t="s">
        <v>80</v>
      </c>
      <c r="E6" s="27" t="s">
        <v>81</v>
      </c>
      <c r="F6" s="26" t="s">
        <v>82</v>
      </c>
      <c r="G6"/>
      <c r="H6" s="27" t="s">
        <v>80</v>
      </c>
      <c r="I6" s="27" t="s">
        <v>269</v>
      </c>
      <c r="J6" s="27" t="s">
        <v>83</v>
      </c>
      <c r="K6" s="26" t="s">
        <v>82</v>
      </c>
      <c r="L6"/>
      <c r="M6" s="26" t="s">
        <v>84</v>
      </c>
      <c r="N6"/>
      <c r="O6" s="26" t="s">
        <v>85</v>
      </c>
      <c r="P6"/>
      <c r="Q6" s="26" t="s">
        <v>86</v>
      </c>
    </row>
    <row r="7" spans="2:17" ht="12.75">
      <c r="B7" s="70"/>
      <c r="C7" s="118" t="s">
        <v>87</v>
      </c>
      <c r="D7" s="30">
        <v>4</v>
      </c>
      <c r="E7" s="30">
        <v>16</v>
      </c>
      <c r="F7" s="31">
        <v>20</v>
      </c>
      <c r="G7"/>
      <c r="H7" s="30">
        <v>4</v>
      </c>
      <c r="I7" s="30" t="s">
        <v>271</v>
      </c>
      <c r="J7" s="30">
        <v>18</v>
      </c>
      <c r="K7" s="31">
        <v>22</v>
      </c>
      <c r="L7"/>
      <c r="M7" s="30">
        <f>F7+K7</f>
        <v>42</v>
      </c>
      <c r="N7"/>
      <c r="O7" s="30">
        <v>18</v>
      </c>
      <c r="P7"/>
      <c r="Q7" s="30">
        <v>60</v>
      </c>
    </row>
    <row r="8" spans="1:17" ht="12.75">
      <c r="A8" s="123" t="s">
        <v>191</v>
      </c>
      <c r="C8" s="118" t="s">
        <v>88</v>
      </c>
      <c r="D8" s="30">
        <v>11</v>
      </c>
      <c r="E8" s="30">
        <v>24</v>
      </c>
      <c r="F8" s="31">
        <v>35</v>
      </c>
      <c r="G8"/>
      <c r="H8" s="30">
        <v>11</v>
      </c>
      <c r="I8" s="30" t="s">
        <v>272</v>
      </c>
      <c r="J8" s="30">
        <v>24</v>
      </c>
      <c r="K8" s="31">
        <v>35</v>
      </c>
      <c r="L8"/>
      <c r="M8" s="30">
        <f>F8+K8</f>
        <v>70</v>
      </c>
      <c r="N8"/>
      <c r="O8" s="30">
        <v>30</v>
      </c>
      <c r="P8"/>
      <c r="Q8" s="30">
        <v>100</v>
      </c>
    </row>
    <row r="9" spans="2:18" ht="12.75">
      <c r="B9" s="70" t="s">
        <v>189</v>
      </c>
      <c r="C9" s="70" t="s">
        <v>192</v>
      </c>
      <c r="D9" s="34">
        <v>5</v>
      </c>
      <c r="E9" s="34">
        <v>20</v>
      </c>
      <c r="F9" s="35">
        <f>IF(E9&gt;15,D9+E9,0)</f>
        <v>25</v>
      </c>
      <c r="G9" s="54"/>
      <c r="H9" s="39">
        <v>4</v>
      </c>
      <c r="I9" s="38" t="s">
        <v>270</v>
      </c>
      <c r="J9" s="34">
        <v>24</v>
      </c>
      <c r="K9" s="35">
        <f>IF(ISBLANK(I9),0,(J9+H9))</f>
        <v>28</v>
      </c>
      <c r="L9" s="34"/>
      <c r="M9" s="35">
        <f>F9+K9</f>
        <v>53</v>
      </c>
      <c r="N9" s="34"/>
      <c r="O9" s="35">
        <v>18</v>
      </c>
      <c r="P9" s="34"/>
      <c r="Q9" s="73">
        <f>O9+M9</f>
        <v>71</v>
      </c>
      <c r="R9" s="139" t="s">
        <v>277</v>
      </c>
    </row>
    <row r="10" spans="2:18" ht="12.75">
      <c r="B10" s="70" t="s">
        <v>190</v>
      </c>
      <c r="C10" s="70" t="s">
        <v>193</v>
      </c>
      <c r="D10" s="34">
        <v>9</v>
      </c>
      <c r="E10" s="34">
        <v>21</v>
      </c>
      <c r="F10" s="35">
        <f aca="true" t="shared" si="0" ref="F10:F73">IF(E10&gt;15,D10+E10,0)</f>
        <v>30</v>
      </c>
      <c r="G10" s="54"/>
      <c r="H10" s="39">
        <v>4</v>
      </c>
      <c r="I10" s="38" t="s">
        <v>270</v>
      </c>
      <c r="J10" s="34">
        <v>18</v>
      </c>
      <c r="K10" s="35">
        <f aca="true" t="shared" si="1" ref="K10:K73">IF(ISBLANK(I10),0,(J10+H10))</f>
        <v>22</v>
      </c>
      <c r="L10" s="34"/>
      <c r="M10" s="35">
        <f aca="true" t="shared" si="2" ref="M10:M73">F10+K10</f>
        <v>52</v>
      </c>
      <c r="N10" s="34"/>
      <c r="O10" s="35">
        <v>18</v>
      </c>
      <c r="P10" s="34"/>
      <c r="Q10" s="73">
        <f aca="true" t="shared" si="3" ref="Q10:Q73">O10+M10</f>
        <v>70</v>
      </c>
      <c r="R10" s="139" t="s">
        <v>277</v>
      </c>
    </row>
    <row r="11" spans="2:18" ht="12.75">
      <c r="B11" s="70" t="s">
        <v>194</v>
      </c>
      <c r="C11" s="70" t="s">
        <v>195</v>
      </c>
      <c r="D11" s="34">
        <v>9</v>
      </c>
      <c r="E11" s="34">
        <v>21</v>
      </c>
      <c r="F11" s="35">
        <f t="shared" si="0"/>
        <v>30</v>
      </c>
      <c r="G11" s="54"/>
      <c r="H11" s="39">
        <v>4</v>
      </c>
      <c r="I11" s="38" t="s">
        <v>270</v>
      </c>
      <c r="J11" s="34">
        <v>20</v>
      </c>
      <c r="K11" s="35">
        <f t="shared" si="1"/>
        <v>24</v>
      </c>
      <c r="L11" s="34"/>
      <c r="M11" s="35">
        <f t="shared" si="2"/>
        <v>54</v>
      </c>
      <c r="N11" s="34"/>
      <c r="O11" s="35">
        <v>18</v>
      </c>
      <c r="P11" s="34"/>
      <c r="Q11" s="73">
        <f t="shared" si="3"/>
        <v>72</v>
      </c>
      <c r="R11" s="139" t="s">
        <v>277</v>
      </c>
    </row>
    <row r="12" spans="1:19" s="84" customFormat="1" ht="12.75">
      <c r="A12" s="126"/>
      <c r="B12" s="85" t="s">
        <v>196</v>
      </c>
      <c r="C12" s="85" t="s">
        <v>197</v>
      </c>
      <c r="D12" s="86">
        <v>8</v>
      </c>
      <c r="E12" s="86">
        <v>24</v>
      </c>
      <c r="F12" s="73">
        <f t="shared" si="0"/>
        <v>32</v>
      </c>
      <c r="G12" s="87"/>
      <c r="H12" s="88">
        <v>9</v>
      </c>
      <c r="I12" s="89" t="s">
        <v>270</v>
      </c>
      <c r="J12" s="86">
        <v>24</v>
      </c>
      <c r="K12" s="73">
        <f t="shared" si="1"/>
        <v>33</v>
      </c>
      <c r="L12" s="86"/>
      <c r="M12" s="73">
        <f t="shared" si="2"/>
        <v>65</v>
      </c>
      <c r="N12" s="86"/>
      <c r="O12" s="73">
        <v>30</v>
      </c>
      <c r="P12" s="86"/>
      <c r="Q12" s="73">
        <f t="shared" si="3"/>
        <v>95</v>
      </c>
      <c r="R12" s="104" t="s">
        <v>130</v>
      </c>
      <c r="S12" s="84" t="s">
        <v>129</v>
      </c>
    </row>
    <row r="13" spans="2:18" ht="12.75">
      <c r="B13" s="70" t="s">
        <v>198</v>
      </c>
      <c r="C13" s="70" t="s">
        <v>199</v>
      </c>
      <c r="D13" s="34">
        <v>9</v>
      </c>
      <c r="E13" s="34">
        <v>24</v>
      </c>
      <c r="F13" s="35">
        <f t="shared" si="0"/>
        <v>33</v>
      </c>
      <c r="G13" s="54"/>
      <c r="H13" s="39">
        <v>10</v>
      </c>
      <c r="I13" s="38" t="s">
        <v>270</v>
      </c>
      <c r="J13" s="34">
        <v>24</v>
      </c>
      <c r="K13" s="35">
        <f t="shared" si="1"/>
        <v>34</v>
      </c>
      <c r="L13" s="34"/>
      <c r="M13" s="35">
        <f t="shared" si="2"/>
        <v>67</v>
      </c>
      <c r="N13" s="34"/>
      <c r="O13" s="35">
        <v>28</v>
      </c>
      <c r="P13" s="34"/>
      <c r="Q13" s="73">
        <f t="shared" si="3"/>
        <v>95</v>
      </c>
      <c r="R13" s="137" t="s">
        <v>130</v>
      </c>
    </row>
    <row r="14" spans="2:18" ht="12.75">
      <c r="B14" s="74" t="s">
        <v>200</v>
      </c>
      <c r="C14" s="74" t="s">
        <v>139</v>
      </c>
      <c r="D14" s="34"/>
      <c r="E14" s="34"/>
      <c r="F14" s="35"/>
      <c r="G14" s="54"/>
      <c r="H14" s="39"/>
      <c r="I14" s="38" t="s">
        <v>270</v>
      </c>
      <c r="J14" s="34" t="s">
        <v>270</v>
      </c>
      <c r="K14" s="35"/>
      <c r="L14" s="34"/>
      <c r="M14" s="35"/>
      <c r="N14" s="34"/>
      <c r="O14" s="35"/>
      <c r="P14" s="34"/>
      <c r="Q14" s="73">
        <f t="shared" si="3"/>
        <v>0</v>
      </c>
      <c r="R14" s="119" t="s">
        <v>274</v>
      </c>
    </row>
    <row r="15" spans="1:18" s="90" customFormat="1" ht="12.75">
      <c r="A15" s="127"/>
      <c r="B15" s="91" t="s">
        <v>201</v>
      </c>
      <c r="C15" s="91" t="s">
        <v>141</v>
      </c>
      <c r="D15" s="92">
        <v>9</v>
      </c>
      <c r="E15" s="92">
        <v>19</v>
      </c>
      <c r="F15" s="93">
        <f t="shared" si="0"/>
        <v>28</v>
      </c>
      <c r="G15" s="94"/>
      <c r="H15" s="95">
        <v>4</v>
      </c>
      <c r="I15" s="96" t="s">
        <v>270</v>
      </c>
      <c r="J15" s="92">
        <v>18</v>
      </c>
      <c r="K15" s="93">
        <f t="shared" si="1"/>
        <v>22</v>
      </c>
      <c r="L15" s="92"/>
      <c r="M15" s="93">
        <f t="shared" si="2"/>
        <v>50</v>
      </c>
      <c r="N15" s="92"/>
      <c r="O15" s="93">
        <v>18</v>
      </c>
      <c r="P15" s="92"/>
      <c r="Q15" s="93">
        <f t="shared" si="3"/>
        <v>68</v>
      </c>
      <c r="R15" s="139" t="s">
        <v>277</v>
      </c>
    </row>
    <row r="16" spans="2:18" ht="12.75">
      <c r="B16" s="70" t="s">
        <v>202</v>
      </c>
      <c r="C16" s="70" t="s">
        <v>203</v>
      </c>
      <c r="D16" s="34">
        <v>8</v>
      </c>
      <c r="E16" s="34">
        <v>20</v>
      </c>
      <c r="F16" s="35">
        <f t="shared" si="0"/>
        <v>28</v>
      </c>
      <c r="G16" s="54"/>
      <c r="H16" s="39">
        <v>4</v>
      </c>
      <c r="I16" s="38" t="s">
        <v>270</v>
      </c>
      <c r="J16" s="34">
        <v>24</v>
      </c>
      <c r="K16" s="35">
        <f t="shared" si="1"/>
        <v>28</v>
      </c>
      <c r="L16" s="34"/>
      <c r="M16" s="35">
        <f t="shared" si="2"/>
        <v>56</v>
      </c>
      <c r="N16" s="34"/>
      <c r="O16" s="35">
        <v>18</v>
      </c>
      <c r="P16" s="34"/>
      <c r="Q16" s="73">
        <f t="shared" si="3"/>
        <v>74</v>
      </c>
      <c r="R16" s="139" t="s">
        <v>277</v>
      </c>
    </row>
    <row r="17" spans="1:17" s="106" customFormat="1" ht="12.75">
      <c r="A17" s="128"/>
      <c r="B17" s="107" t="s">
        <v>204</v>
      </c>
      <c r="C17" s="107" t="s">
        <v>205</v>
      </c>
      <c r="D17" s="108">
        <v>4</v>
      </c>
      <c r="E17" s="108">
        <v>0</v>
      </c>
      <c r="F17" s="109">
        <f t="shared" si="0"/>
        <v>0</v>
      </c>
      <c r="G17" s="110"/>
      <c r="H17" s="111">
        <v>8</v>
      </c>
      <c r="I17" s="112"/>
      <c r="J17" s="108"/>
      <c r="K17" s="109">
        <f t="shared" si="1"/>
        <v>0</v>
      </c>
      <c r="L17" s="108"/>
      <c r="M17" s="109">
        <f t="shared" si="2"/>
        <v>0</v>
      </c>
      <c r="N17" s="108"/>
      <c r="O17" s="109">
        <v>0</v>
      </c>
      <c r="P17" s="108"/>
      <c r="Q17" s="109">
        <f t="shared" si="3"/>
        <v>0</v>
      </c>
    </row>
    <row r="18" spans="2:18" ht="12.75">
      <c r="B18" s="70" t="s">
        <v>206</v>
      </c>
      <c r="C18" s="74" t="s">
        <v>207</v>
      </c>
      <c r="D18" s="34"/>
      <c r="E18" s="34"/>
      <c r="F18" s="35"/>
      <c r="G18" s="54"/>
      <c r="H18" s="39"/>
      <c r="I18" s="38" t="s">
        <v>270</v>
      </c>
      <c r="J18" s="34" t="s">
        <v>270</v>
      </c>
      <c r="K18" s="35"/>
      <c r="L18" s="34"/>
      <c r="M18" s="35"/>
      <c r="N18" s="34"/>
      <c r="O18" s="35"/>
      <c r="P18" s="34"/>
      <c r="Q18" s="73">
        <f t="shared" si="3"/>
        <v>0</v>
      </c>
      <c r="R18" s="119" t="s">
        <v>274</v>
      </c>
    </row>
    <row r="19" spans="2:18" ht="12.75">
      <c r="B19" s="70" t="s">
        <v>208</v>
      </c>
      <c r="C19" s="70" t="s">
        <v>209</v>
      </c>
      <c r="D19" s="34">
        <v>9</v>
      </c>
      <c r="E19" s="34">
        <v>24</v>
      </c>
      <c r="F19" s="35">
        <f>IF(E19&gt;15,D19+E19,0)</f>
        <v>33</v>
      </c>
      <c r="G19" s="54"/>
      <c r="H19" s="39">
        <v>4</v>
      </c>
      <c r="I19" s="38" t="s">
        <v>270</v>
      </c>
      <c r="J19" s="34">
        <v>18</v>
      </c>
      <c r="K19" s="35">
        <f t="shared" si="1"/>
        <v>22</v>
      </c>
      <c r="L19" s="34"/>
      <c r="M19" s="35">
        <f t="shared" si="2"/>
        <v>55</v>
      </c>
      <c r="N19" s="34"/>
      <c r="O19" s="35">
        <v>18</v>
      </c>
      <c r="P19" s="34"/>
      <c r="Q19" s="73">
        <f t="shared" si="3"/>
        <v>73</v>
      </c>
      <c r="R19" s="139" t="s">
        <v>277</v>
      </c>
    </row>
    <row r="20" spans="1:18" s="97" customFormat="1" ht="12.75">
      <c r="A20" s="129"/>
      <c r="B20" s="98" t="s">
        <v>210</v>
      </c>
      <c r="C20" s="98" t="s">
        <v>211</v>
      </c>
      <c r="D20" s="99">
        <v>10</v>
      </c>
      <c r="E20" s="99">
        <v>24</v>
      </c>
      <c r="F20" s="100">
        <f t="shared" si="0"/>
        <v>34</v>
      </c>
      <c r="G20" s="101"/>
      <c r="H20" s="102">
        <v>11</v>
      </c>
      <c r="I20" s="103" t="s">
        <v>270</v>
      </c>
      <c r="J20" s="99">
        <v>24</v>
      </c>
      <c r="K20" s="100">
        <f t="shared" si="1"/>
        <v>35</v>
      </c>
      <c r="L20" s="99"/>
      <c r="M20" s="100">
        <f t="shared" si="2"/>
        <v>69</v>
      </c>
      <c r="N20" s="99"/>
      <c r="O20" s="100">
        <v>28</v>
      </c>
      <c r="P20" s="99"/>
      <c r="Q20" s="100">
        <f t="shared" si="3"/>
        <v>97</v>
      </c>
      <c r="R20" s="137" t="s">
        <v>130</v>
      </c>
    </row>
    <row r="21" spans="2:18" ht="13.5" customHeight="1">
      <c r="B21" s="70" t="s">
        <v>212</v>
      </c>
      <c r="C21" s="70" t="s">
        <v>273</v>
      </c>
      <c r="D21" s="34">
        <v>4</v>
      </c>
      <c r="E21" s="34">
        <v>20</v>
      </c>
      <c r="F21" s="35">
        <f t="shared" si="0"/>
        <v>24</v>
      </c>
      <c r="G21" s="54"/>
      <c r="H21" s="39">
        <v>4</v>
      </c>
      <c r="I21" s="38" t="s">
        <v>270</v>
      </c>
      <c r="J21" s="34">
        <v>24</v>
      </c>
      <c r="K21" s="35">
        <f t="shared" si="1"/>
        <v>28</v>
      </c>
      <c r="L21" s="34"/>
      <c r="M21" s="35">
        <f t="shared" si="2"/>
        <v>52</v>
      </c>
      <c r="N21" s="34"/>
      <c r="O21" s="35">
        <v>18</v>
      </c>
      <c r="P21" s="34"/>
      <c r="Q21" s="73">
        <f t="shared" si="3"/>
        <v>70</v>
      </c>
      <c r="R21" s="139" t="s">
        <v>277</v>
      </c>
    </row>
    <row r="22" spans="2:22" ht="12.75">
      <c r="B22" s="70" t="s">
        <v>213</v>
      </c>
      <c r="C22" s="70" t="s">
        <v>214</v>
      </c>
      <c r="D22" s="34">
        <v>9</v>
      </c>
      <c r="E22" s="34">
        <v>23</v>
      </c>
      <c r="F22" s="35">
        <f t="shared" si="0"/>
        <v>32</v>
      </c>
      <c r="G22" s="54"/>
      <c r="H22" s="39">
        <v>8</v>
      </c>
      <c r="I22" s="38" t="s">
        <v>270</v>
      </c>
      <c r="J22" s="34">
        <v>24</v>
      </c>
      <c r="K22" s="35">
        <f t="shared" si="1"/>
        <v>32</v>
      </c>
      <c r="L22" s="34"/>
      <c r="M22" s="35">
        <f t="shared" si="2"/>
        <v>64</v>
      </c>
      <c r="N22" s="34"/>
      <c r="O22" s="35">
        <v>18</v>
      </c>
      <c r="P22" s="34"/>
      <c r="Q22" s="73">
        <f t="shared" si="3"/>
        <v>82</v>
      </c>
      <c r="R22" s="122" t="s">
        <v>131</v>
      </c>
      <c r="S22" s="121"/>
      <c r="T22" s="121"/>
      <c r="U22" s="121"/>
      <c r="V22" s="121"/>
    </row>
    <row r="23" spans="2:18" ht="12.75">
      <c r="B23" s="70" t="s">
        <v>215</v>
      </c>
      <c r="C23" s="70" t="s">
        <v>216</v>
      </c>
      <c r="D23" s="34">
        <v>4</v>
      </c>
      <c r="E23" s="34">
        <v>21</v>
      </c>
      <c r="F23" s="35">
        <f t="shared" si="0"/>
        <v>25</v>
      </c>
      <c r="G23" s="54"/>
      <c r="H23" s="39">
        <v>4</v>
      </c>
      <c r="I23" s="38" t="s">
        <v>270</v>
      </c>
      <c r="J23" s="34">
        <v>24</v>
      </c>
      <c r="K23" s="35">
        <f t="shared" si="1"/>
        <v>28</v>
      </c>
      <c r="L23" s="34"/>
      <c r="M23" s="35">
        <f t="shared" si="2"/>
        <v>53</v>
      </c>
      <c r="N23" s="34"/>
      <c r="O23" s="35">
        <v>20</v>
      </c>
      <c r="P23" s="34"/>
      <c r="Q23" s="73">
        <f t="shared" si="3"/>
        <v>73</v>
      </c>
      <c r="R23" s="139" t="s">
        <v>277</v>
      </c>
    </row>
    <row r="24" spans="2:18" ht="12.75">
      <c r="B24" s="70" t="s">
        <v>217</v>
      </c>
      <c r="C24" s="70" t="s">
        <v>218</v>
      </c>
      <c r="D24" s="34">
        <v>9</v>
      </c>
      <c r="E24" s="34">
        <v>21</v>
      </c>
      <c r="F24" s="35">
        <f t="shared" si="0"/>
        <v>30</v>
      </c>
      <c r="G24" s="54"/>
      <c r="H24" s="39">
        <v>4</v>
      </c>
      <c r="I24" s="38" t="s">
        <v>270</v>
      </c>
      <c r="J24" s="34">
        <v>18</v>
      </c>
      <c r="K24" s="35">
        <f t="shared" si="1"/>
        <v>22</v>
      </c>
      <c r="L24" s="34"/>
      <c r="M24" s="35">
        <f t="shared" si="2"/>
        <v>52</v>
      </c>
      <c r="N24" s="34"/>
      <c r="O24" s="35">
        <v>20</v>
      </c>
      <c r="P24" s="34"/>
      <c r="Q24" s="73">
        <f t="shared" si="3"/>
        <v>72</v>
      </c>
      <c r="R24" s="139" t="s">
        <v>277</v>
      </c>
    </row>
    <row r="25" spans="2:18" ht="12.75">
      <c r="B25" s="70" t="s">
        <v>219</v>
      </c>
      <c r="C25" s="70" t="s">
        <v>220</v>
      </c>
      <c r="D25" s="34">
        <v>9</v>
      </c>
      <c r="E25" s="34">
        <v>22</v>
      </c>
      <c r="F25" s="35">
        <f t="shared" si="0"/>
        <v>31</v>
      </c>
      <c r="G25" s="54"/>
      <c r="H25" s="39">
        <v>4</v>
      </c>
      <c r="I25" s="38" t="s">
        <v>270</v>
      </c>
      <c r="J25" s="34">
        <v>18</v>
      </c>
      <c r="K25" s="35">
        <f t="shared" si="1"/>
        <v>22</v>
      </c>
      <c r="L25" s="34"/>
      <c r="M25" s="35">
        <f t="shared" si="2"/>
        <v>53</v>
      </c>
      <c r="N25" s="34"/>
      <c r="O25" s="35">
        <v>18</v>
      </c>
      <c r="P25" s="34"/>
      <c r="Q25" s="73">
        <f t="shared" si="3"/>
        <v>71</v>
      </c>
      <c r="R25" s="139" t="s">
        <v>277</v>
      </c>
    </row>
    <row r="26" spans="2:18" ht="12.75">
      <c r="B26" s="70" t="s">
        <v>221</v>
      </c>
      <c r="C26" s="70" t="s">
        <v>222</v>
      </c>
      <c r="D26" s="34">
        <v>9</v>
      </c>
      <c r="E26" s="34">
        <v>20</v>
      </c>
      <c r="F26" s="35">
        <f t="shared" si="0"/>
        <v>29</v>
      </c>
      <c r="G26" s="54"/>
      <c r="H26" s="39">
        <v>4</v>
      </c>
      <c r="I26" s="38" t="s">
        <v>270</v>
      </c>
      <c r="J26" s="34">
        <v>20</v>
      </c>
      <c r="K26" s="35">
        <f t="shared" si="1"/>
        <v>24</v>
      </c>
      <c r="L26" s="34"/>
      <c r="M26" s="35">
        <f t="shared" si="2"/>
        <v>53</v>
      </c>
      <c r="N26" s="34"/>
      <c r="O26" s="35">
        <v>18</v>
      </c>
      <c r="P26" s="34"/>
      <c r="Q26" s="73">
        <f t="shared" si="3"/>
        <v>71</v>
      </c>
      <c r="R26" s="139" t="s">
        <v>277</v>
      </c>
    </row>
    <row r="27" spans="2:18" ht="12.75">
      <c r="B27" s="70" t="s">
        <v>223</v>
      </c>
      <c r="C27" s="70" t="s">
        <v>224</v>
      </c>
      <c r="D27" s="34">
        <v>9</v>
      </c>
      <c r="E27" s="34">
        <v>21</v>
      </c>
      <c r="F27" s="35">
        <f t="shared" si="0"/>
        <v>30</v>
      </c>
      <c r="G27" s="54"/>
      <c r="H27" s="39">
        <v>4</v>
      </c>
      <c r="I27" s="38" t="s">
        <v>270</v>
      </c>
      <c r="J27" s="34">
        <v>20</v>
      </c>
      <c r="K27" s="35">
        <f t="shared" si="1"/>
        <v>24</v>
      </c>
      <c r="L27" s="34"/>
      <c r="M27" s="35">
        <f t="shared" si="2"/>
        <v>54</v>
      </c>
      <c r="N27" s="34"/>
      <c r="O27" s="35">
        <v>20</v>
      </c>
      <c r="P27" s="34"/>
      <c r="Q27" s="73">
        <f t="shared" si="3"/>
        <v>74</v>
      </c>
      <c r="R27" s="139" t="s">
        <v>277</v>
      </c>
    </row>
    <row r="28" spans="1:19" s="84" customFormat="1" ht="12.75">
      <c r="A28" s="126"/>
      <c r="B28" s="85" t="s">
        <v>225</v>
      </c>
      <c r="C28" s="85" t="s">
        <v>226</v>
      </c>
      <c r="D28" s="86">
        <v>10</v>
      </c>
      <c r="E28" s="86">
        <v>23</v>
      </c>
      <c r="F28" s="73">
        <f t="shared" si="0"/>
        <v>33</v>
      </c>
      <c r="G28" s="87"/>
      <c r="H28" s="88">
        <v>10</v>
      </c>
      <c r="I28" s="89" t="s">
        <v>270</v>
      </c>
      <c r="J28" s="86">
        <v>24</v>
      </c>
      <c r="K28" s="73">
        <f t="shared" si="1"/>
        <v>34</v>
      </c>
      <c r="L28" s="86"/>
      <c r="M28" s="73">
        <f t="shared" si="2"/>
        <v>67</v>
      </c>
      <c r="N28" s="86"/>
      <c r="O28" s="73">
        <v>30</v>
      </c>
      <c r="P28" s="86"/>
      <c r="Q28" s="73">
        <f t="shared" si="3"/>
        <v>97</v>
      </c>
      <c r="R28" s="104" t="s">
        <v>130</v>
      </c>
      <c r="S28" s="84" t="s">
        <v>129</v>
      </c>
    </row>
    <row r="29" spans="2:18" ht="12.75">
      <c r="B29" s="70" t="s">
        <v>227</v>
      </c>
      <c r="C29" s="70" t="s">
        <v>147</v>
      </c>
      <c r="D29" s="34">
        <v>9</v>
      </c>
      <c r="E29" s="34">
        <v>25</v>
      </c>
      <c r="F29" s="35">
        <f t="shared" si="0"/>
        <v>34</v>
      </c>
      <c r="G29" s="54"/>
      <c r="H29" s="39">
        <v>4</v>
      </c>
      <c r="I29" s="38" t="s">
        <v>270</v>
      </c>
      <c r="J29" s="34">
        <v>18</v>
      </c>
      <c r="K29" s="35">
        <f t="shared" si="1"/>
        <v>22</v>
      </c>
      <c r="L29" s="34"/>
      <c r="M29" s="35">
        <f t="shared" si="2"/>
        <v>56</v>
      </c>
      <c r="N29" s="34"/>
      <c r="O29" s="35">
        <v>18</v>
      </c>
      <c r="P29" s="34"/>
      <c r="Q29" s="73">
        <f t="shared" si="3"/>
        <v>74</v>
      </c>
      <c r="R29" s="139" t="s">
        <v>277</v>
      </c>
    </row>
    <row r="30" spans="1:17" ht="12.75">
      <c r="A30" s="123" t="s">
        <v>228</v>
      </c>
      <c r="D30" s="34"/>
      <c r="E30" s="34"/>
      <c r="F30" s="35"/>
      <c r="G30" s="54"/>
      <c r="H30" s="39"/>
      <c r="I30" s="38"/>
      <c r="J30" s="34"/>
      <c r="K30" s="35"/>
      <c r="L30" s="34"/>
      <c r="M30" s="35"/>
      <c r="N30" s="34"/>
      <c r="O30" s="35"/>
      <c r="P30" s="34"/>
      <c r="Q30" s="35"/>
    </row>
    <row r="31" spans="2:18" ht="12.75">
      <c r="B31" s="70" t="s">
        <v>189</v>
      </c>
      <c r="C31" s="70" t="s">
        <v>229</v>
      </c>
      <c r="D31" s="34">
        <v>9</v>
      </c>
      <c r="E31" s="34">
        <v>24</v>
      </c>
      <c r="F31" s="35">
        <f t="shared" si="0"/>
        <v>33</v>
      </c>
      <c r="G31" s="54"/>
      <c r="H31" s="39">
        <v>11</v>
      </c>
      <c r="I31" s="38" t="s">
        <v>270</v>
      </c>
      <c r="J31" s="34">
        <v>24</v>
      </c>
      <c r="K31" s="35">
        <f t="shared" si="1"/>
        <v>35</v>
      </c>
      <c r="L31" s="34"/>
      <c r="M31" s="35">
        <f t="shared" si="2"/>
        <v>68</v>
      </c>
      <c r="N31" s="34"/>
      <c r="O31" s="35">
        <v>25</v>
      </c>
      <c r="P31" s="34"/>
      <c r="Q31" s="73">
        <f t="shared" si="3"/>
        <v>93</v>
      </c>
      <c r="R31" s="137" t="s">
        <v>130</v>
      </c>
    </row>
    <row r="32" spans="2:17" ht="12.75">
      <c r="B32" s="70" t="s">
        <v>190</v>
      </c>
      <c r="C32" s="140" t="s">
        <v>230</v>
      </c>
      <c r="D32" s="34">
        <v>8</v>
      </c>
      <c r="E32" s="34">
        <v>23</v>
      </c>
      <c r="F32" s="35">
        <f t="shared" si="0"/>
        <v>31</v>
      </c>
      <c r="G32" s="54"/>
      <c r="H32" s="39">
        <v>6</v>
      </c>
      <c r="I32" s="38"/>
      <c r="J32" s="34"/>
      <c r="K32" s="35">
        <f t="shared" si="1"/>
        <v>0</v>
      </c>
      <c r="L32" s="34"/>
      <c r="M32" s="35">
        <f t="shared" si="2"/>
        <v>31</v>
      </c>
      <c r="N32" s="34"/>
      <c r="O32" s="35">
        <v>0</v>
      </c>
      <c r="P32" s="34"/>
      <c r="Q32" s="73">
        <f t="shared" si="3"/>
        <v>31</v>
      </c>
    </row>
    <row r="33" spans="2:18" ht="12.75">
      <c r="B33" s="70" t="s">
        <v>194</v>
      </c>
      <c r="C33" s="70" t="s">
        <v>231</v>
      </c>
      <c r="D33" s="34">
        <v>9</v>
      </c>
      <c r="E33" s="34">
        <v>24</v>
      </c>
      <c r="F33" s="35">
        <f t="shared" si="0"/>
        <v>33</v>
      </c>
      <c r="G33" s="54"/>
      <c r="H33" s="39">
        <v>10</v>
      </c>
      <c r="I33" s="38" t="s">
        <v>270</v>
      </c>
      <c r="J33" s="34">
        <v>24</v>
      </c>
      <c r="K33" s="35">
        <f t="shared" si="1"/>
        <v>34</v>
      </c>
      <c r="L33" s="34"/>
      <c r="M33" s="35">
        <f t="shared" si="2"/>
        <v>67</v>
      </c>
      <c r="N33" s="34"/>
      <c r="O33" s="35">
        <v>25</v>
      </c>
      <c r="P33" s="34"/>
      <c r="Q33" s="73">
        <f t="shared" si="3"/>
        <v>92</v>
      </c>
      <c r="R33" s="137" t="s">
        <v>130</v>
      </c>
    </row>
    <row r="34" spans="1:19" s="84" customFormat="1" ht="12.75">
      <c r="A34" s="126"/>
      <c r="B34" s="85" t="s">
        <v>196</v>
      </c>
      <c r="C34" s="85" t="s">
        <v>232</v>
      </c>
      <c r="D34" s="86">
        <v>7</v>
      </c>
      <c r="E34" s="86">
        <v>22</v>
      </c>
      <c r="F34" s="73">
        <f t="shared" si="0"/>
        <v>29</v>
      </c>
      <c r="G34" s="87"/>
      <c r="H34" s="88">
        <v>8</v>
      </c>
      <c r="I34" s="89" t="s">
        <v>270</v>
      </c>
      <c r="J34" s="86">
        <v>24</v>
      </c>
      <c r="K34" s="73">
        <f t="shared" si="1"/>
        <v>32</v>
      </c>
      <c r="L34" s="86"/>
      <c r="M34" s="73">
        <f t="shared" si="2"/>
        <v>61</v>
      </c>
      <c r="N34" s="86"/>
      <c r="O34" s="73">
        <v>30</v>
      </c>
      <c r="P34" s="86"/>
      <c r="Q34" s="73">
        <f t="shared" si="3"/>
        <v>91</v>
      </c>
      <c r="R34" s="104" t="s">
        <v>130</v>
      </c>
      <c r="S34" s="84" t="s">
        <v>129</v>
      </c>
    </row>
    <row r="35" spans="2:18" ht="12.75">
      <c r="B35" s="70" t="s">
        <v>198</v>
      </c>
      <c r="C35" s="70" t="s">
        <v>233</v>
      </c>
      <c r="D35" s="34">
        <v>9</v>
      </c>
      <c r="E35" s="34">
        <v>23</v>
      </c>
      <c r="F35" s="35">
        <f t="shared" si="0"/>
        <v>32</v>
      </c>
      <c r="G35" s="54"/>
      <c r="H35" s="39">
        <v>4</v>
      </c>
      <c r="I35" s="38" t="s">
        <v>270</v>
      </c>
      <c r="J35" s="34">
        <v>18</v>
      </c>
      <c r="K35" s="35">
        <f t="shared" si="1"/>
        <v>22</v>
      </c>
      <c r="L35" s="34"/>
      <c r="M35" s="35">
        <f t="shared" si="2"/>
        <v>54</v>
      </c>
      <c r="N35" s="34"/>
      <c r="O35" s="35">
        <v>18</v>
      </c>
      <c r="P35" s="34"/>
      <c r="Q35" s="73">
        <f t="shared" si="3"/>
        <v>72</v>
      </c>
      <c r="R35" s="139" t="s">
        <v>277</v>
      </c>
    </row>
    <row r="36" spans="2:18" ht="12.75">
      <c r="B36" s="70" t="s">
        <v>200</v>
      </c>
      <c r="C36" s="70" t="s">
        <v>234</v>
      </c>
      <c r="D36" s="34">
        <v>9</v>
      </c>
      <c r="E36" s="34">
        <v>18</v>
      </c>
      <c r="F36" s="35">
        <f t="shared" si="0"/>
        <v>27</v>
      </c>
      <c r="G36" s="54"/>
      <c r="H36" s="39">
        <v>4</v>
      </c>
      <c r="I36" s="38" t="s">
        <v>270</v>
      </c>
      <c r="J36" s="34">
        <v>24</v>
      </c>
      <c r="K36" s="35">
        <f t="shared" si="1"/>
        <v>28</v>
      </c>
      <c r="L36" s="34"/>
      <c r="M36" s="35">
        <f t="shared" si="2"/>
        <v>55</v>
      </c>
      <c r="N36" s="34"/>
      <c r="O36" s="35">
        <v>18</v>
      </c>
      <c r="P36" s="34"/>
      <c r="Q36" s="73">
        <f t="shared" si="3"/>
        <v>73</v>
      </c>
      <c r="R36" s="139" t="s">
        <v>277</v>
      </c>
    </row>
    <row r="37" spans="2:18" ht="12.75">
      <c r="B37" s="70" t="s">
        <v>201</v>
      </c>
      <c r="C37" s="70" t="s">
        <v>235</v>
      </c>
      <c r="D37" s="34">
        <v>9</v>
      </c>
      <c r="E37" s="34">
        <v>19</v>
      </c>
      <c r="F37" s="35">
        <f t="shared" si="0"/>
        <v>28</v>
      </c>
      <c r="G37" s="54"/>
      <c r="H37" s="39">
        <v>11</v>
      </c>
      <c r="I37" s="38" t="s">
        <v>270</v>
      </c>
      <c r="J37" s="34">
        <v>18</v>
      </c>
      <c r="K37" s="35">
        <f t="shared" si="1"/>
        <v>29</v>
      </c>
      <c r="L37" s="34"/>
      <c r="M37" s="35">
        <f t="shared" si="2"/>
        <v>57</v>
      </c>
      <c r="N37" s="34"/>
      <c r="O37" s="35">
        <v>30</v>
      </c>
      <c r="P37" s="34"/>
      <c r="Q37" s="73">
        <f t="shared" si="3"/>
        <v>87</v>
      </c>
      <c r="R37" s="138" t="s">
        <v>131</v>
      </c>
    </row>
    <row r="38" spans="2:18" ht="12.75">
      <c r="B38" s="70" t="s">
        <v>202</v>
      </c>
      <c r="C38" s="70" t="s">
        <v>236</v>
      </c>
      <c r="D38" s="34">
        <v>9</v>
      </c>
      <c r="E38" s="34">
        <v>21</v>
      </c>
      <c r="F38" s="35">
        <f t="shared" si="0"/>
        <v>30</v>
      </c>
      <c r="G38" s="54"/>
      <c r="H38" s="39">
        <v>10</v>
      </c>
      <c r="I38" s="38" t="s">
        <v>270</v>
      </c>
      <c r="J38" s="34">
        <v>24</v>
      </c>
      <c r="K38" s="35">
        <f t="shared" si="1"/>
        <v>34</v>
      </c>
      <c r="L38" s="34"/>
      <c r="M38" s="35">
        <f t="shared" si="2"/>
        <v>64</v>
      </c>
      <c r="N38" s="34"/>
      <c r="O38" s="35">
        <v>18</v>
      </c>
      <c r="P38" s="34"/>
      <c r="Q38" s="73">
        <f t="shared" si="3"/>
        <v>82</v>
      </c>
      <c r="R38" s="138" t="s">
        <v>131</v>
      </c>
    </row>
    <row r="39" spans="2:18" ht="12.75">
      <c r="B39" s="70" t="s">
        <v>204</v>
      </c>
      <c r="C39" s="70" t="s">
        <v>237</v>
      </c>
      <c r="D39" s="34">
        <v>9</v>
      </c>
      <c r="E39" s="34">
        <v>24</v>
      </c>
      <c r="F39" s="35">
        <f t="shared" si="0"/>
        <v>33</v>
      </c>
      <c r="G39" s="54"/>
      <c r="H39" s="39">
        <v>10</v>
      </c>
      <c r="I39" s="38" t="s">
        <v>270</v>
      </c>
      <c r="J39" s="34">
        <v>24</v>
      </c>
      <c r="K39" s="35">
        <f t="shared" si="1"/>
        <v>34</v>
      </c>
      <c r="L39" s="34"/>
      <c r="M39" s="35">
        <f t="shared" si="2"/>
        <v>67</v>
      </c>
      <c r="N39" s="34"/>
      <c r="O39" s="35">
        <v>27</v>
      </c>
      <c r="P39" s="34"/>
      <c r="Q39" s="73">
        <f t="shared" si="3"/>
        <v>94</v>
      </c>
      <c r="R39" s="137" t="s">
        <v>130</v>
      </c>
    </row>
    <row r="40" spans="2:18" ht="12.75">
      <c r="B40" s="70" t="s">
        <v>206</v>
      </c>
      <c r="C40" s="70" t="s">
        <v>238</v>
      </c>
      <c r="D40" s="34">
        <v>4</v>
      </c>
      <c r="E40" s="34">
        <v>24</v>
      </c>
      <c r="F40" s="35">
        <f t="shared" si="0"/>
        <v>28</v>
      </c>
      <c r="G40" s="54"/>
      <c r="H40" s="39">
        <v>4</v>
      </c>
      <c r="I40" s="38" t="s">
        <v>270</v>
      </c>
      <c r="J40" s="34">
        <v>18</v>
      </c>
      <c r="K40" s="35">
        <f t="shared" si="1"/>
        <v>22</v>
      </c>
      <c r="L40" s="34"/>
      <c r="M40" s="35">
        <f t="shared" si="2"/>
        <v>50</v>
      </c>
      <c r="N40" s="34"/>
      <c r="O40" s="35">
        <v>20</v>
      </c>
      <c r="P40" s="34"/>
      <c r="Q40" s="73">
        <f t="shared" si="3"/>
        <v>70</v>
      </c>
      <c r="R40" s="139" t="s">
        <v>277</v>
      </c>
    </row>
    <row r="41" spans="1:17" ht="12.75">
      <c r="A41" s="123" t="s">
        <v>239</v>
      </c>
      <c r="D41" s="34"/>
      <c r="E41" s="34"/>
      <c r="F41" s="35"/>
      <c r="G41" s="54"/>
      <c r="H41" s="39"/>
      <c r="I41" s="38"/>
      <c r="J41" s="34"/>
      <c r="K41" s="35"/>
      <c r="L41" s="34"/>
      <c r="M41" s="35"/>
      <c r="N41" s="34"/>
      <c r="O41" s="35"/>
      <c r="P41" s="34"/>
      <c r="Q41" s="35"/>
    </row>
    <row r="42" spans="2:22" ht="12.75">
      <c r="B42" s="70" t="s">
        <v>189</v>
      </c>
      <c r="C42" s="70" t="s">
        <v>240</v>
      </c>
      <c r="D42" s="34">
        <v>9</v>
      </c>
      <c r="E42" s="34">
        <v>19</v>
      </c>
      <c r="F42" s="35">
        <f t="shared" si="0"/>
        <v>28</v>
      </c>
      <c r="G42" s="54"/>
      <c r="H42" s="39">
        <v>9</v>
      </c>
      <c r="I42" s="38" t="s">
        <v>270</v>
      </c>
      <c r="J42" s="34">
        <v>24</v>
      </c>
      <c r="K42" s="35">
        <f t="shared" si="1"/>
        <v>33</v>
      </c>
      <c r="L42" s="34"/>
      <c r="M42" s="35">
        <f t="shared" si="2"/>
        <v>61</v>
      </c>
      <c r="N42" s="34"/>
      <c r="O42" s="35">
        <v>30</v>
      </c>
      <c r="P42" s="34"/>
      <c r="Q42" s="73">
        <f t="shared" si="3"/>
        <v>91</v>
      </c>
      <c r="R42" s="120" t="s">
        <v>130</v>
      </c>
      <c r="S42" s="121" t="s">
        <v>129</v>
      </c>
      <c r="T42" s="121"/>
      <c r="U42" s="121"/>
      <c r="V42" s="121"/>
    </row>
    <row r="43" spans="1:19" s="75" customFormat="1" ht="12.75">
      <c r="A43" s="130"/>
      <c r="B43" s="76" t="s">
        <v>190</v>
      </c>
      <c r="C43" s="77" t="s">
        <v>153</v>
      </c>
      <c r="D43" s="78">
        <v>10</v>
      </c>
      <c r="E43" s="78">
        <v>23</v>
      </c>
      <c r="F43" s="79">
        <f t="shared" si="0"/>
        <v>33</v>
      </c>
      <c r="G43" s="80"/>
      <c r="H43" s="81">
        <v>9</v>
      </c>
      <c r="I43" s="82" t="s">
        <v>270</v>
      </c>
      <c r="J43" s="83">
        <v>22</v>
      </c>
      <c r="K43" s="79">
        <f t="shared" si="1"/>
        <v>31</v>
      </c>
      <c r="L43" s="78"/>
      <c r="M43" s="79">
        <f t="shared" si="2"/>
        <v>64</v>
      </c>
      <c r="N43" s="78"/>
      <c r="O43" s="79">
        <v>28</v>
      </c>
      <c r="P43" s="78"/>
      <c r="Q43" s="73">
        <f t="shared" si="3"/>
        <v>92</v>
      </c>
      <c r="R43" s="104" t="s">
        <v>130</v>
      </c>
      <c r="S43" s="84" t="s">
        <v>129</v>
      </c>
    </row>
    <row r="44" spans="2:18" ht="12.75">
      <c r="B44" s="70" t="s">
        <v>194</v>
      </c>
      <c r="C44" s="70" t="s">
        <v>241</v>
      </c>
      <c r="D44" s="34">
        <v>9</v>
      </c>
      <c r="E44" s="34">
        <v>23</v>
      </c>
      <c r="F44" s="35">
        <f t="shared" si="0"/>
        <v>32</v>
      </c>
      <c r="G44" s="54"/>
      <c r="H44" s="39">
        <v>10</v>
      </c>
      <c r="I44" s="38" t="s">
        <v>270</v>
      </c>
      <c r="J44" s="34">
        <v>24</v>
      </c>
      <c r="K44" s="35">
        <f t="shared" si="1"/>
        <v>34</v>
      </c>
      <c r="L44" s="34"/>
      <c r="M44" s="35">
        <f t="shared" si="2"/>
        <v>66</v>
      </c>
      <c r="N44" s="34"/>
      <c r="O44" s="35">
        <v>29</v>
      </c>
      <c r="P44" s="34"/>
      <c r="Q44" s="73">
        <f t="shared" si="3"/>
        <v>95</v>
      </c>
      <c r="R44" s="137" t="s">
        <v>130</v>
      </c>
    </row>
    <row r="45" spans="2:18" ht="12.75">
      <c r="B45" s="70" t="s">
        <v>196</v>
      </c>
      <c r="C45" s="70" t="s">
        <v>242</v>
      </c>
      <c r="D45" s="34">
        <v>9</v>
      </c>
      <c r="E45" s="34">
        <v>24</v>
      </c>
      <c r="F45" s="35">
        <f t="shared" si="0"/>
        <v>33</v>
      </c>
      <c r="G45" s="54"/>
      <c r="H45" s="39">
        <v>10</v>
      </c>
      <c r="I45" s="38" t="s">
        <v>270</v>
      </c>
      <c r="J45" s="34">
        <v>24</v>
      </c>
      <c r="K45" s="35">
        <f t="shared" si="1"/>
        <v>34</v>
      </c>
      <c r="L45" s="34"/>
      <c r="M45" s="35">
        <f t="shared" si="2"/>
        <v>67</v>
      </c>
      <c r="N45" s="34"/>
      <c r="O45" s="35">
        <v>24</v>
      </c>
      <c r="P45" s="34"/>
      <c r="Q45" s="73">
        <f t="shared" si="3"/>
        <v>91</v>
      </c>
      <c r="R45" s="137" t="s">
        <v>130</v>
      </c>
    </row>
    <row r="46" spans="1:19" s="75" customFormat="1" ht="12.75">
      <c r="A46" s="130"/>
      <c r="B46" s="76" t="s">
        <v>198</v>
      </c>
      <c r="C46" s="77" t="s">
        <v>243</v>
      </c>
      <c r="D46" s="78">
        <v>11</v>
      </c>
      <c r="E46" s="78">
        <v>20</v>
      </c>
      <c r="F46" s="79">
        <f t="shared" si="0"/>
        <v>31</v>
      </c>
      <c r="G46" s="80"/>
      <c r="H46" s="81">
        <v>10</v>
      </c>
      <c r="I46" s="38" t="s">
        <v>270</v>
      </c>
      <c r="J46" s="34">
        <v>24</v>
      </c>
      <c r="K46" s="79">
        <f t="shared" si="1"/>
        <v>34</v>
      </c>
      <c r="L46" s="78"/>
      <c r="M46" s="79">
        <f t="shared" si="2"/>
        <v>65</v>
      </c>
      <c r="N46" s="78"/>
      <c r="O46" s="79">
        <v>28</v>
      </c>
      <c r="P46" s="78"/>
      <c r="Q46" s="73">
        <f t="shared" si="3"/>
        <v>93</v>
      </c>
      <c r="R46" s="104" t="s">
        <v>130</v>
      </c>
      <c r="S46" s="84" t="s">
        <v>129</v>
      </c>
    </row>
    <row r="47" spans="1:18" s="106" customFormat="1" ht="12.75">
      <c r="A47" s="128"/>
      <c r="B47" s="107" t="s">
        <v>200</v>
      </c>
      <c r="C47" s="107" t="s">
        <v>244</v>
      </c>
      <c r="D47" s="108">
        <v>9</v>
      </c>
      <c r="E47" s="135">
        <v>16</v>
      </c>
      <c r="F47" s="109">
        <f t="shared" si="0"/>
        <v>25</v>
      </c>
      <c r="G47" s="110"/>
      <c r="H47" s="111">
        <v>4</v>
      </c>
      <c r="I47" s="112" t="s">
        <v>270</v>
      </c>
      <c r="J47" s="108">
        <v>18</v>
      </c>
      <c r="K47" s="109">
        <f t="shared" si="1"/>
        <v>22</v>
      </c>
      <c r="L47" s="108"/>
      <c r="M47" s="109">
        <f t="shared" si="2"/>
        <v>47</v>
      </c>
      <c r="N47" s="108"/>
      <c r="O47" s="109">
        <v>18</v>
      </c>
      <c r="P47" s="108"/>
      <c r="Q47" s="109">
        <f t="shared" si="3"/>
        <v>65</v>
      </c>
      <c r="R47" s="139" t="s">
        <v>277</v>
      </c>
    </row>
    <row r="48" spans="1:18" s="106" customFormat="1" ht="12.75">
      <c r="A48" s="128"/>
      <c r="B48" s="107" t="s">
        <v>201</v>
      </c>
      <c r="C48" s="107" t="s">
        <v>245</v>
      </c>
      <c r="D48" s="108">
        <v>9</v>
      </c>
      <c r="E48" s="135">
        <v>21</v>
      </c>
      <c r="F48" s="109">
        <f t="shared" si="0"/>
        <v>30</v>
      </c>
      <c r="G48" s="110"/>
      <c r="H48" s="111">
        <v>4</v>
      </c>
      <c r="I48" s="112" t="s">
        <v>270</v>
      </c>
      <c r="J48" s="108">
        <v>18</v>
      </c>
      <c r="K48" s="109">
        <f t="shared" si="1"/>
        <v>22</v>
      </c>
      <c r="L48" s="108"/>
      <c r="M48" s="109">
        <f t="shared" si="2"/>
        <v>52</v>
      </c>
      <c r="N48" s="108"/>
      <c r="O48" s="109">
        <v>20</v>
      </c>
      <c r="P48" s="108"/>
      <c r="Q48" s="109">
        <f t="shared" si="3"/>
        <v>72</v>
      </c>
      <c r="R48" s="139" t="s">
        <v>277</v>
      </c>
    </row>
    <row r="49" spans="1:18" s="113" customFormat="1" ht="12.75">
      <c r="A49" s="131"/>
      <c r="B49" s="114" t="s">
        <v>202</v>
      </c>
      <c r="C49" s="114" t="s">
        <v>246</v>
      </c>
      <c r="D49" s="115">
        <v>5</v>
      </c>
      <c r="E49" s="136">
        <v>19</v>
      </c>
      <c r="F49" s="116">
        <f t="shared" si="0"/>
        <v>24</v>
      </c>
      <c r="G49" s="117"/>
      <c r="H49" s="115">
        <v>5</v>
      </c>
      <c r="I49" s="116" t="s">
        <v>270</v>
      </c>
      <c r="J49" s="115">
        <v>18</v>
      </c>
      <c r="K49" s="116">
        <f t="shared" si="1"/>
        <v>23</v>
      </c>
      <c r="L49" s="115"/>
      <c r="M49" s="116">
        <f t="shared" si="2"/>
        <v>47</v>
      </c>
      <c r="N49" s="115"/>
      <c r="O49" s="116">
        <v>20</v>
      </c>
      <c r="P49" s="115"/>
      <c r="Q49" s="116">
        <f t="shared" si="3"/>
        <v>67</v>
      </c>
      <c r="R49" s="139" t="s">
        <v>277</v>
      </c>
    </row>
    <row r="50" spans="1:19" s="75" customFormat="1" ht="12.75">
      <c r="A50" s="130"/>
      <c r="B50" s="76" t="s">
        <v>204</v>
      </c>
      <c r="C50" s="77" t="s">
        <v>247</v>
      </c>
      <c r="D50" s="78">
        <v>10</v>
      </c>
      <c r="E50" s="78">
        <v>24</v>
      </c>
      <c r="F50" s="79">
        <f t="shared" si="0"/>
        <v>34</v>
      </c>
      <c r="G50" s="80"/>
      <c r="H50" s="81">
        <v>9</v>
      </c>
      <c r="I50" s="82" t="s">
        <v>270</v>
      </c>
      <c r="J50" s="83">
        <v>22</v>
      </c>
      <c r="K50" s="79">
        <f t="shared" si="1"/>
        <v>31</v>
      </c>
      <c r="L50" s="78"/>
      <c r="M50" s="79">
        <f t="shared" si="2"/>
        <v>65</v>
      </c>
      <c r="N50" s="78"/>
      <c r="O50" s="79">
        <v>28</v>
      </c>
      <c r="P50" s="78"/>
      <c r="Q50" s="73">
        <f t="shared" si="3"/>
        <v>93</v>
      </c>
      <c r="R50" s="104" t="s">
        <v>130</v>
      </c>
      <c r="S50" s="84" t="s">
        <v>129</v>
      </c>
    </row>
    <row r="51" spans="1:18" s="106" customFormat="1" ht="12.75">
      <c r="A51" s="128"/>
      <c r="B51" s="107" t="s">
        <v>206</v>
      </c>
      <c r="C51" s="107" t="s">
        <v>158</v>
      </c>
      <c r="D51" s="108">
        <v>5</v>
      </c>
      <c r="E51" s="136">
        <v>19</v>
      </c>
      <c r="F51" s="109">
        <f t="shared" si="0"/>
        <v>24</v>
      </c>
      <c r="G51" s="110"/>
      <c r="H51" s="111">
        <v>8</v>
      </c>
      <c r="I51" s="112" t="s">
        <v>270</v>
      </c>
      <c r="J51" s="108">
        <v>20</v>
      </c>
      <c r="K51" s="109">
        <f t="shared" si="1"/>
        <v>28</v>
      </c>
      <c r="L51" s="108"/>
      <c r="M51" s="109">
        <f t="shared" si="2"/>
        <v>52</v>
      </c>
      <c r="N51" s="108"/>
      <c r="O51" s="109">
        <v>18</v>
      </c>
      <c r="P51" s="108"/>
      <c r="Q51" s="109">
        <f t="shared" si="3"/>
        <v>70</v>
      </c>
      <c r="R51" s="139" t="s">
        <v>277</v>
      </c>
    </row>
    <row r="52" spans="2:18" ht="12.75">
      <c r="B52" s="70" t="s">
        <v>208</v>
      </c>
      <c r="C52" s="70" t="s">
        <v>248</v>
      </c>
      <c r="D52" s="34">
        <v>9</v>
      </c>
      <c r="E52" s="34">
        <v>19</v>
      </c>
      <c r="F52" s="35">
        <f t="shared" si="0"/>
        <v>28</v>
      </c>
      <c r="G52" s="54"/>
      <c r="H52" s="39">
        <v>10</v>
      </c>
      <c r="I52" s="38" t="s">
        <v>270</v>
      </c>
      <c r="J52" s="34">
        <v>24</v>
      </c>
      <c r="K52" s="35">
        <f t="shared" si="1"/>
        <v>34</v>
      </c>
      <c r="L52" s="34"/>
      <c r="M52" s="35">
        <f t="shared" si="2"/>
        <v>62</v>
      </c>
      <c r="N52" s="34"/>
      <c r="O52" s="35">
        <v>29</v>
      </c>
      <c r="P52" s="34"/>
      <c r="Q52" s="73">
        <f t="shared" si="3"/>
        <v>91</v>
      </c>
      <c r="R52" s="137" t="s">
        <v>130</v>
      </c>
    </row>
    <row r="53" spans="1:19" s="75" customFormat="1" ht="12.75">
      <c r="A53" s="130"/>
      <c r="B53" s="76" t="s">
        <v>210</v>
      </c>
      <c r="C53" s="77" t="s">
        <v>249</v>
      </c>
      <c r="D53" s="78">
        <v>11</v>
      </c>
      <c r="E53" s="78">
        <v>17</v>
      </c>
      <c r="F53" s="79">
        <f t="shared" si="0"/>
        <v>28</v>
      </c>
      <c r="G53" s="80"/>
      <c r="H53" s="81">
        <v>11</v>
      </c>
      <c r="I53" s="82" t="s">
        <v>270</v>
      </c>
      <c r="J53" s="83">
        <v>24</v>
      </c>
      <c r="K53" s="79">
        <f t="shared" si="1"/>
        <v>35</v>
      </c>
      <c r="L53" s="78"/>
      <c r="M53" s="79">
        <f t="shared" si="2"/>
        <v>63</v>
      </c>
      <c r="N53" s="78"/>
      <c r="O53" s="79">
        <v>28</v>
      </c>
      <c r="P53" s="78"/>
      <c r="Q53" s="73">
        <f t="shared" si="3"/>
        <v>91</v>
      </c>
      <c r="R53" s="104" t="s">
        <v>130</v>
      </c>
      <c r="S53" s="84" t="s">
        <v>129</v>
      </c>
    </row>
    <row r="54" spans="2:22" ht="12.75">
      <c r="B54" s="70" t="s">
        <v>212</v>
      </c>
      <c r="C54" s="70" t="s">
        <v>250</v>
      </c>
      <c r="D54" s="34">
        <v>9</v>
      </c>
      <c r="E54" s="34">
        <v>23</v>
      </c>
      <c r="F54" s="35">
        <f t="shared" si="0"/>
        <v>32</v>
      </c>
      <c r="G54" s="54"/>
      <c r="H54" s="39">
        <v>11</v>
      </c>
      <c r="I54" s="38" t="s">
        <v>270</v>
      </c>
      <c r="J54" s="34">
        <v>24</v>
      </c>
      <c r="K54" s="35">
        <f t="shared" si="1"/>
        <v>35</v>
      </c>
      <c r="L54" s="34"/>
      <c r="M54" s="35">
        <f t="shared" si="2"/>
        <v>67</v>
      </c>
      <c r="N54" s="34"/>
      <c r="O54" s="35">
        <v>30</v>
      </c>
      <c r="P54" s="34"/>
      <c r="Q54" s="73">
        <f t="shared" si="3"/>
        <v>97</v>
      </c>
      <c r="R54" s="120" t="s">
        <v>130</v>
      </c>
      <c r="S54" s="121" t="s">
        <v>129</v>
      </c>
      <c r="T54" s="121"/>
      <c r="U54" s="121"/>
      <c r="V54" s="121"/>
    </row>
    <row r="55" spans="2:17" ht="12.75">
      <c r="B55" s="70" t="s">
        <v>213</v>
      </c>
      <c r="C55" s="140" t="s">
        <v>251</v>
      </c>
      <c r="D55" s="34">
        <v>9</v>
      </c>
      <c r="E55" s="34">
        <v>20</v>
      </c>
      <c r="F55" s="35">
        <f t="shared" si="0"/>
        <v>29</v>
      </c>
      <c r="G55" s="54"/>
      <c r="H55" s="39">
        <v>4</v>
      </c>
      <c r="I55" s="38"/>
      <c r="J55" s="34"/>
      <c r="K55" s="35">
        <f t="shared" si="1"/>
        <v>0</v>
      </c>
      <c r="L55" s="34"/>
      <c r="M55" s="35">
        <f t="shared" si="2"/>
        <v>29</v>
      </c>
      <c r="N55" s="34"/>
      <c r="O55" s="35">
        <v>0</v>
      </c>
      <c r="P55" s="34"/>
      <c r="Q55" s="73">
        <f t="shared" si="3"/>
        <v>29</v>
      </c>
    </row>
    <row r="56" spans="1:19" s="75" customFormat="1" ht="12.75">
      <c r="A56" s="130"/>
      <c r="B56" s="76" t="s">
        <v>215</v>
      </c>
      <c r="C56" s="77" t="s">
        <v>252</v>
      </c>
      <c r="D56" s="78">
        <v>11</v>
      </c>
      <c r="E56" s="78">
        <v>16</v>
      </c>
      <c r="F56" s="79">
        <f t="shared" si="0"/>
        <v>27</v>
      </c>
      <c r="G56" s="80"/>
      <c r="H56" s="81">
        <v>11</v>
      </c>
      <c r="I56" s="82" t="s">
        <v>270</v>
      </c>
      <c r="J56" s="83">
        <v>24</v>
      </c>
      <c r="K56" s="79">
        <f t="shared" si="1"/>
        <v>35</v>
      </c>
      <c r="L56" s="78"/>
      <c r="M56" s="79">
        <f t="shared" si="2"/>
        <v>62</v>
      </c>
      <c r="N56" s="78"/>
      <c r="O56" s="79">
        <v>29</v>
      </c>
      <c r="P56" s="78"/>
      <c r="Q56" s="73">
        <f t="shared" si="3"/>
        <v>91</v>
      </c>
      <c r="R56" s="104" t="s">
        <v>130</v>
      </c>
      <c r="S56" s="84" t="s">
        <v>129</v>
      </c>
    </row>
    <row r="57" spans="1:19" s="75" customFormat="1" ht="12.75">
      <c r="A57" s="130"/>
      <c r="B57" s="76" t="s">
        <v>217</v>
      </c>
      <c r="C57" s="77" t="s">
        <v>253</v>
      </c>
      <c r="D57" s="78">
        <v>11</v>
      </c>
      <c r="E57" s="78">
        <v>20</v>
      </c>
      <c r="F57" s="79">
        <f t="shared" si="0"/>
        <v>31</v>
      </c>
      <c r="G57" s="80"/>
      <c r="H57" s="81">
        <v>10</v>
      </c>
      <c r="I57" s="82" t="s">
        <v>270</v>
      </c>
      <c r="J57" s="83">
        <v>22</v>
      </c>
      <c r="K57" s="79">
        <f t="shared" si="1"/>
        <v>32</v>
      </c>
      <c r="L57" s="78"/>
      <c r="M57" s="79">
        <f t="shared" si="2"/>
        <v>63</v>
      </c>
      <c r="N57" s="78"/>
      <c r="O57" s="79">
        <v>29</v>
      </c>
      <c r="P57" s="78"/>
      <c r="Q57" s="73">
        <f t="shared" si="3"/>
        <v>92</v>
      </c>
      <c r="R57" s="104" t="s">
        <v>130</v>
      </c>
      <c r="S57" s="84" t="s">
        <v>129</v>
      </c>
    </row>
    <row r="58" spans="2:18" ht="12.75">
      <c r="B58" s="70" t="s">
        <v>219</v>
      </c>
      <c r="C58" s="70" t="s">
        <v>254</v>
      </c>
      <c r="D58" s="34">
        <v>9</v>
      </c>
      <c r="E58" s="34">
        <v>21</v>
      </c>
      <c r="F58" s="35">
        <f t="shared" si="0"/>
        <v>30</v>
      </c>
      <c r="G58" s="54"/>
      <c r="H58" s="39">
        <v>4</v>
      </c>
      <c r="I58" s="38" t="s">
        <v>270</v>
      </c>
      <c r="J58" s="34">
        <v>18</v>
      </c>
      <c r="K58" s="35">
        <f t="shared" si="1"/>
        <v>22</v>
      </c>
      <c r="L58" s="34"/>
      <c r="M58" s="35">
        <f t="shared" si="2"/>
        <v>52</v>
      </c>
      <c r="N58" s="34"/>
      <c r="O58" s="35">
        <v>18</v>
      </c>
      <c r="P58" s="34"/>
      <c r="Q58" s="73">
        <f t="shared" si="3"/>
        <v>70</v>
      </c>
      <c r="R58" s="139" t="s">
        <v>277</v>
      </c>
    </row>
    <row r="59" spans="2:18" ht="12.75">
      <c r="B59" s="70" t="s">
        <v>221</v>
      </c>
      <c r="C59" s="70" t="s">
        <v>255</v>
      </c>
      <c r="D59" s="34">
        <v>4</v>
      </c>
      <c r="E59" s="34">
        <v>22</v>
      </c>
      <c r="F59" s="35">
        <f t="shared" si="0"/>
        <v>26</v>
      </c>
      <c r="G59" s="54"/>
      <c r="H59" s="39">
        <v>4</v>
      </c>
      <c r="I59" s="38" t="s">
        <v>270</v>
      </c>
      <c r="J59" s="34">
        <v>24</v>
      </c>
      <c r="K59" s="35">
        <f t="shared" si="1"/>
        <v>28</v>
      </c>
      <c r="L59" s="34"/>
      <c r="M59" s="35">
        <f t="shared" si="2"/>
        <v>54</v>
      </c>
      <c r="N59" s="34"/>
      <c r="O59" s="35">
        <v>20</v>
      </c>
      <c r="P59" s="34"/>
      <c r="Q59" s="73">
        <f t="shared" si="3"/>
        <v>74</v>
      </c>
      <c r="R59" s="139" t="s">
        <v>277</v>
      </c>
    </row>
    <row r="60" spans="2:18" ht="12.75">
      <c r="B60" s="70" t="s">
        <v>223</v>
      </c>
      <c r="C60" s="70" t="s">
        <v>256</v>
      </c>
      <c r="D60" s="34">
        <v>9</v>
      </c>
      <c r="E60" s="34">
        <v>24</v>
      </c>
      <c r="F60" s="35">
        <f t="shared" si="0"/>
        <v>33</v>
      </c>
      <c r="G60" s="54"/>
      <c r="H60" s="39">
        <v>9</v>
      </c>
      <c r="I60" s="38" t="s">
        <v>270</v>
      </c>
      <c r="J60" s="34">
        <v>24</v>
      </c>
      <c r="K60" s="35">
        <f t="shared" si="1"/>
        <v>33</v>
      </c>
      <c r="L60" s="34"/>
      <c r="M60" s="35">
        <f t="shared" si="2"/>
        <v>66</v>
      </c>
      <c r="N60" s="34"/>
      <c r="O60" s="35">
        <v>28</v>
      </c>
      <c r="P60" s="34"/>
      <c r="Q60" s="73">
        <f t="shared" si="3"/>
        <v>94</v>
      </c>
      <c r="R60" s="137" t="s">
        <v>130</v>
      </c>
    </row>
    <row r="61" spans="1:17" ht="12.75">
      <c r="A61" s="123" t="s">
        <v>257</v>
      </c>
      <c r="D61" s="34"/>
      <c r="E61" s="34"/>
      <c r="F61" s="35"/>
      <c r="G61" s="54"/>
      <c r="H61" s="39"/>
      <c r="I61" s="38"/>
      <c r="J61" s="34"/>
      <c r="K61" s="35"/>
      <c r="L61" s="34"/>
      <c r="M61" s="35"/>
      <c r="N61" s="34"/>
      <c r="O61" s="35"/>
      <c r="P61" s="34"/>
      <c r="Q61" s="35"/>
    </row>
    <row r="62" spans="2:18" ht="12.75">
      <c r="B62" s="70" t="s">
        <v>189</v>
      </c>
      <c r="C62" s="70" t="s">
        <v>258</v>
      </c>
      <c r="D62" s="34">
        <v>9</v>
      </c>
      <c r="E62" s="34">
        <v>18</v>
      </c>
      <c r="F62" s="35">
        <f t="shared" si="0"/>
        <v>27</v>
      </c>
      <c r="G62" s="54"/>
      <c r="H62" s="39">
        <v>4</v>
      </c>
      <c r="I62" s="38" t="s">
        <v>270</v>
      </c>
      <c r="J62" s="34">
        <v>18</v>
      </c>
      <c r="K62" s="35">
        <f t="shared" si="1"/>
        <v>22</v>
      </c>
      <c r="L62" s="34"/>
      <c r="M62" s="35">
        <f t="shared" si="2"/>
        <v>49</v>
      </c>
      <c r="N62" s="34"/>
      <c r="O62" s="35">
        <v>18</v>
      </c>
      <c r="P62" s="34"/>
      <c r="Q62" s="73">
        <f t="shared" si="3"/>
        <v>67</v>
      </c>
      <c r="R62" s="139" t="s">
        <v>277</v>
      </c>
    </row>
    <row r="63" spans="2:18" ht="12.75">
      <c r="B63" s="70" t="s">
        <v>190</v>
      </c>
      <c r="C63" s="70" t="s">
        <v>259</v>
      </c>
      <c r="D63" s="34">
        <v>9</v>
      </c>
      <c r="E63" s="34">
        <v>19</v>
      </c>
      <c r="F63" s="35">
        <f t="shared" si="0"/>
        <v>28</v>
      </c>
      <c r="G63" s="54"/>
      <c r="H63" s="39">
        <v>10</v>
      </c>
      <c r="I63" s="38" t="s">
        <v>270</v>
      </c>
      <c r="J63" s="34">
        <v>20</v>
      </c>
      <c r="K63" s="35">
        <f t="shared" si="1"/>
        <v>30</v>
      </c>
      <c r="L63" s="34"/>
      <c r="M63" s="35">
        <f t="shared" si="2"/>
        <v>58</v>
      </c>
      <c r="N63" s="34"/>
      <c r="O63" s="35">
        <v>26</v>
      </c>
      <c r="P63" s="34"/>
      <c r="Q63" s="73">
        <f t="shared" si="3"/>
        <v>84</v>
      </c>
      <c r="R63" s="138" t="s">
        <v>131</v>
      </c>
    </row>
    <row r="64" spans="2:22" ht="12.75">
      <c r="B64" s="70" t="s">
        <v>194</v>
      </c>
      <c r="C64" s="70" t="s">
        <v>260</v>
      </c>
      <c r="D64" s="34">
        <v>9</v>
      </c>
      <c r="E64" s="34">
        <v>20</v>
      </c>
      <c r="F64" s="35">
        <f t="shared" si="0"/>
        <v>29</v>
      </c>
      <c r="G64" s="54"/>
      <c r="H64" s="39">
        <v>11</v>
      </c>
      <c r="I64" s="38" t="s">
        <v>270</v>
      </c>
      <c r="J64" s="34">
        <v>24</v>
      </c>
      <c r="K64" s="35">
        <f t="shared" si="1"/>
        <v>35</v>
      </c>
      <c r="L64" s="34"/>
      <c r="M64" s="35">
        <f t="shared" si="2"/>
        <v>64</v>
      </c>
      <c r="N64" s="34"/>
      <c r="O64" s="35">
        <v>30</v>
      </c>
      <c r="P64" s="34"/>
      <c r="Q64" s="73">
        <f t="shared" si="3"/>
        <v>94</v>
      </c>
      <c r="R64" s="120" t="s">
        <v>130</v>
      </c>
      <c r="S64" s="121" t="s">
        <v>129</v>
      </c>
      <c r="T64" s="121"/>
      <c r="U64" s="121"/>
      <c r="V64" s="121"/>
    </row>
    <row r="65" spans="2:22" ht="12.75">
      <c r="B65" s="70" t="s">
        <v>196</v>
      </c>
      <c r="C65" s="70" t="s">
        <v>166</v>
      </c>
      <c r="D65" s="34">
        <v>9</v>
      </c>
      <c r="E65" s="34">
        <v>19</v>
      </c>
      <c r="F65" s="35">
        <f t="shared" si="0"/>
        <v>28</v>
      </c>
      <c r="G65" s="54"/>
      <c r="H65" s="39">
        <v>11</v>
      </c>
      <c r="I65" s="38" t="s">
        <v>270</v>
      </c>
      <c r="J65" s="34">
        <v>22</v>
      </c>
      <c r="K65" s="35">
        <f t="shared" si="1"/>
        <v>33</v>
      </c>
      <c r="L65" s="34"/>
      <c r="M65" s="35">
        <f t="shared" si="2"/>
        <v>61</v>
      </c>
      <c r="N65" s="34"/>
      <c r="O65" s="35">
        <v>22</v>
      </c>
      <c r="P65" s="34"/>
      <c r="Q65" s="73">
        <f t="shared" si="3"/>
        <v>83</v>
      </c>
      <c r="R65" s="122" t="s">
        <v>131</v>
      </c>
      <c r="S65" s="121" t="s">
        <v>129</v>
      </c>
      <c r="T65" s="121"/>
      <c r="U65" s="121"/>
      <c r="V65" s="121"/>
    </row>
    <row r="66" spans="2:18" ht="12.75">
      <c r="B66" s="70" t="s">
        <v>198</v>
      </c>
      <c r="C66" s="70" t="s">
        <v>261</v>
      </c>
      <c r="D66" s="34">
        <v>9</v>
      </c>
      <c r="E66" s="34">
        <v>19</v>
      </c>
      <c r="F66" s="35">
        <f t="shared" si="0"/>
        <v>28</v>
      </c>
      <c r="G66" s="54"/>
      <c r="H66" s="39">
        <v>10</v>
      </c>
      <c r="I66" s="38" t="s">
        <v>270</v>
      </c>
      <c r="J66" s="34">
        <v>24</v>
      </c>
      <c r="K66" s="35">
        <f t="shared" si="1"/>
        <v>34</v>
      </c>
      <c r="L66" s="34"/>
      <c r="M66" s="35">
        <f t="shared" si="2"/>
        <v>62</v>
      </c>
      <c r="N66" s="34"/>
      <c r="O66" s="35">
        <v>22</v>
      </c>
      <c r="P66" s="34"/>
      <c r="Q66" s="73">
        <f t="shared" si="3"/>
        <v>84</v>
      </c>
      <c r="R66" s="138" t="s">
        <v>131</v>
      </c>
    </row>
    <row r="67" spans="2:18" ht="12.75">
      <c r="B67" s="70" t="s">
        <v>200</v>
      </c>
      <c r="C67" s="70" t="s">
        <v>262</v>
      </c>
      <c r="D67" s="34">
        <v>9</v>
      </c>
      <c r="E67" s="34">
        <v>19</v>
      </c>
      <c r="F67" s="35">
        <f t="shared" si="0"/>
        <v>28</v>
      </c>
      <c r="G67" s="54"/>
      <c r="H67" s="39">
        <v>11</v>
      </c>
      <c r="I67" s="38" t="s">
        <v>270</v>
      </c>
      <c r="J67" s="34">
        <v>24</v>
      </c>
      <c r="K67" s="35">
        <f t="shared" si="1"/>
        <v>35</v>
      </c>
      <c r="L67" s="34"/>
      <c r="M67" s="35">
        <f t="shared" si="2"/>
        <v>63</v>
      </c>
      <c r="N67" s="34"/>
      <c r="O67" s="35">
        <v>18</v>
      </c>
      <c r="P67" s="34"/>
      <c r="Q67" s="73">
        <f t="shared" si="3"/>
        <v>81</v>
      </c>
      <c r="R67" s="138" t="s">
        <v>131</v>
      </c>
    </row>
    <row r="68" spans="2:18" ht="12.75">
      <c r="B68" s="70" t="s">
        <v>201</v>
      </c>
      <c r="C68" s="70" t="s">
        <v>263</v>
      </c>
      <c r="D68" s="34">
        <v>5</v>
      </c>
      <c r="E68" s="34">
        <v>16</v>
      </c>
      <c r="F68" s="35">
        <f t="shared" si="0"/>
        <v>21</v>
      </c>
      <c r="G68" s="54"/>
      <c r="H68" s="39">
        <v>4</v>
      </c>
      <c r="I68" s="38" t="s">
        <v>270</v>
      </c>
      <c r="J68" s="34">
        <v>18</v>
      </c>
      <c r="K68" s="35">
        <f t="shared" si="1"/>
        <v>22</v>
      </c>
      <c r="L68" s="34"/>
      <c r="M68" s="35">
        <f t="shared" si="2"/>
        <v>43</v>
      </c>
      <c r="N68" s="34"/>
      <c r="O68" s="35">
        <v>18</v>
      </c>
      <c r="P68" s="34"/>
      <c r="Q68" s="73">
        <f t="shared" si="3"/>
        <v>61</v>
      </c>
      <c r="R68" s="139" t="s">
        <v>277</v>
      </c>
    </row>
    <row r="69" spans="2:18" ht="12.75">
      <c r="B69" s="70" t="s">
        <v>202</v>
      </c>
      <c r="C69" s="70" t="s">
        <v>264</v>
      </c>
      <c r="D69" s="34">
        <v>9</v>
      </c>
      <c r="E69" s="34">
        <v>20</v>
      </c>
      <c r="F69" s="35">
        <f t="shared" si="0"/>
        <v>29</v>
      </c>
      <c r="G69" s="54"/>
      <c r="H69" s="39">
        <v>11</v>
      </c>
      <c r="I69" s="38" t="s">
        <v>270</v>
      </c>
      <c r="J69" s="34">
        <v>24</v>
      </c>
      <c r="K69" s="35">
        <f t="shared" si="1"/>
        <v>35</v>
      </c>
      <c r="L69" s="34"/>
      <c r="M69" s="35">
        <f t="shared" si="2"/>
        <v>64</v>
      </c>
      <c r="N69" s="34"/>
      <c r="O69" s="35">
        <v>27</v>
      </c>
      <c r="P69" s="34"/>
      <c r="Q69" s="73">
        <f t="shared" si="3"/>
        <v>91</v>
      </c>
      <c r="R69" s="137" t="s">
        <v>130</v>
      </c>
    </row>
    <row r="70" spans="2:18" ht="12.75">
      <c r="B70" s="70" t="s">
        <v>204</v>
      </c>
      <c r="C70" s="70" t="s">
        <v>265</v>
      </c>
      <c r="D70" s="34">
        <v>9</v>
      </c>
      <c r="E70" s="34">
        <v>20</v>
      </c>
      <c r="F70" s="35">
        <f t="shared" si="0"/>
        <v>29</v>
      </c>
      <c r="G70" s="54"/>
      <c r="H70" s="39">
        <v>11</v>
      </c>
      <c r="I70" s="38" t="s">
        <v>270</v>
      </c>
      <c r="J70" s="34">
        <v>24</v>
      </c>
      <c r="K70" s="35">
        <f t="shared" si="1"/>
        <v>35</v>
      </c>
      <c r="L70" s="34"/>
      <c r="M70" s="35">
        <f t="shared" si="2"/>
        <v>64</v>
      </c>
      <c r="N70" s="34"/>
      <c r="O70" s="35">
        <v>28</v>
      </c>
      <c r="P70" s="34"/>
      <c r="Q70" s="73">
        <f t="shared" si="3"/>
        <v>92</v>
      </c>
      <c r="R70" s="137" t="s">
        <v>130</v>
      </c>
    </row>
    <row r="71" spans="2:22" ht="12.75">
      <c r="B71" s="70" t="s">
        <v>206</v>
      </c>
      <c r="C71" s="70" t="s">
        <v>266</v>
      </c>
      <c r="D71" s="34">
        <v>9</v>
      </c>
      <c r="E71" s="34">
        <v>21</v>
      </c>
      <c r="F71" s="35">
        <f t="shared" si="0"/>
        <v>30</v>
      </c>
      <c r="G71" s="54"/>
      <c r="H71" s="39">
        <v>9</v>
      </c>
      <c r="I71" s="38" t="s">
        <v>270</v>
      </c>
      <c r="J71" s="34">
        <v>24</v>
      </c>
      <c r="K71" s="35">
        <f t="shared" si="1"/>
        <v>33</v>
      </c>
      <c r="L71" s="34"/>
      <c r="M71" s="35">
        <f t="shared" si="2"/>
        <v>63</v>
      </c>
      <c r="N71" s="34"/>
      <c r="O71" s="35">
        <v>30</v>
      </c>
      <c r="P71" s="34"/>
      <c r="Q71" s="73">
        <f t="shared" si="3"/>
        <v>93</v>
      </c>
      <c r="R71" s="120" t="s">
        <v>130</v>
      </c>
      <c r="S71" s="121" t="s">
        <v>129</v>
      </c>
      <c r="T71" s="121"/>
      <c r="U71" s="121"/>
      <c r="V71" s="121"/>
    </row>
    <row r="72" spans="2:18" ht="12.75">
      <c r="B72" s="70" t="s">
        <v>208</v>
      </c>
      <c r="C72" s="70" t="s">
        <v>180</v>
      </c>
      <c r="D72" s="34">
        <v>4</v>
      </c>
      <c r="E72" s="34">
        <v>19</v>
      </c>
      <c r="F72" s="35">
        <f t="shared" si="0"/>
        <v>23</v>
      </c>
      <c r="G72" s="54"/>
      <c r="H72" s="39">
        <v>4</v>
      </c>
      <c r="I72" s="38" t="s">
        <v>270</v>
      </c>
      <c r="J72" s="34">
        <v>24</v>
      </c>
      <c r="K72" s="35">
        <f t="shared" si="1"/>
        <v>28</v>
      </c>
      <c r="L72" s="34"/>
      <c r="M72" s="35">
        <f t="shared" si="2"/>
        <v>51</v>
      </c>
      <c r="N72" s="34"/>
      <c r="O72" s="35">
        <v>20</v>
      </c>
      <c r="P72" s="34"/>
      <c r="Q72" s="73">
        <f t="shared" si="3"/>
        <v>71</v>
      </c>
      <c r="R72" s="139" t="s">
        <v>277</v>
      </c>
    </row>
    <row r="73" spans="1:18" s="106" customFormat="1" ht="12.75">
      <c r="A73" s="128"/>
      <c r="B73" s="107" t="s">
        <v>210</v>
      </c>
      <c r="C73" s="107" t="s">
        <v>181</v>
      </c>
      <c r="D73" s="108">
        <v>4</v>
      </c>
      <c r="E73" s="135">
        <v>20</v>
      </c>
      <c r="F73" s="109">
        <f t="shared" si="0"/>
        <v>24</v>
      </c>
      <c r="G73" s="110"/>
      <c r="H73" s="111">
        <v>4</v>
      </c>
      <c r="I73" s="112" t="s">
        <v>270</v>
      </c>
      <c r="J73" s="108">
        <v>18</v>
      </c>
      <c r="K73" s="109">
        <f t="shared" si="1"/>
        <v>22</v>
      </c>
      <c r="L73" s="108"/>
      <c r="M73" s="109">
        <f t="shared" si="2"/>
        <v>46</v>
      </c>
      <c r="N73" s="108"/>
      <c r="O73" s="109">
        <v>20</v>
      </c>
      <c r="P73" s="108"/>
      <c r="Q73" s="109">
        <f t="shared" si="3"/>
        <v>66</v>
      </c>
      <c r="R73" s="139" t="s">
        <v>277</v>
      </c>
    </row>
    <row r="74" spans="2:18" ht="12.75">
      <c r="B74" s="70" t="s">
        <v>212</v>
      </c>
      <c r="C74" s="70" t="s">
        <v>267</v>
      </c>
      <c r="D74" s="34">
        <v>8</v>
      </c>
      <c r="E74" s="34">
        <v>21</v>
      </c>
      <c r="F74" s="35">
        <f>IF(E74&gt;15,D74+E74,0)</f>
        <v>29</v>
      </c>
      <c r="G74" s="54"/>
      <c r="H74" s="39">
        <v>9</v>
      </c>
      <c r="I74" s="38" t="s">
        <v>270</v>
      </c>
      <c r="J74" s="34">
        <v>20</v>
      </c>
      <c r="K74" s="35">
        <f>IF(ISBLANK(I74),0,(J74+H74))</f>
        <v>29</v>
      </c>
      <c r="L74" s="34"/>
      <c r="M74" s="35">
        <f>F74+K74</f>
        <v>58</v>
      </c>
      <c r="N74" s="34"/>
      <c r="O74" s="35">
        <v>18</v>
      </c>
      <c r="P74" s="34"/>
      <c r="Q74" s="73">
        <f>O74+M74</f>
        <v>76</v>
      </c>
      <c r="R74" s="138" t="s">
        <v>131</v>
      </c>
    </row>
    <row r="75" spans="2:18" ht="12.75">
      <c r="B75" s="70" t="s">
        <v>213</v>
      </c>
      <c r="C75" s="70" t="s">
        <v>268</v>
      </c>
      <c r="D75" s="34">
        <v>9</v>
      </c>
      <c r="E75" s="34">
        <v>22</v>
      </c>
      <c r="F75" s="35">
        <f>IF(E75&gt;15,D75+E75,0)</f>
        <v>31</v>
      </c>
      <c r="G75" s="54"/>
      <c r="H75" s="39">
        <v>9</v>
      </c>
      <c r="I75" s="38" t="s">
        <v>270</v>
      </c>
      <c r="J75" s="34">
        <v>24</v>
      </c>
      <c r="K75" s="35">
        <f>IF(ISBLANK(I75),0,(J75+H75))</f>
        <v>33</v>
      </c>
      <c r="L75" s="34"/>
      <c r="M75" s="35">
        <f>F75+K75</f>
        <v>64</v>
      </c>
      <c r="N75" s="34"/>
      <c r="O75" s="35">
        <v>27</v>
      </c>
      <c r="P75" s="34"/>
      <c r="Q75" s="73">
        <f>O75+M75</f>
        <v>91</v>
      </c>
      <c r="R75" s="137" t="s">
        <v>130</v>
      </c>
    </row>
    <row r="76" ht="12.75">
      <c r="A76" s="132"/>
    </row>
  </sheetData>
  <sheetProtection/>
  <mergeCells count="2">
    <mergeCell ref="D5:F5"/>
    <mergeCell ref="H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B10" sqref="B10:N10"/>
    </sheetView>
  </sheetViews>
  <sheetFormatPr defaultColWidth="9.00390625" defaultRowHeight="12.75"/>
  <cols>
    <col min="1" max="1" width="36.125" style="0" customWidth="1"/>
    <col min="2" max="2" width="6.875" style="0" customWidth="1"/>
    <col min="3" max="3" width="5.125" style="0" customWidth="1"/>
    <col min="4" max="4" width="7.25390625" style="0" customWidth="1"/>
    <col min="5" max="5" width="5.00390625" style="0" customWidth="1"/>
    <col min="6" max="6" width="6.25390625" style="0" customWidth="1"/>
    <col min="7" max="7" width="5.875" style="0" customWidth="1"/>
    <col min="8" max="8" width="7.25390625" style="0" customWidth="1"/>
    <col min="9" max="9" width="4.625" style="0" customWidth="1"/>
    <col min="11" max="11" width="2.00390625" style="0" customWidth="1"/>
    <col min="13" max="13" width="2.125" style="0" customWidth="1"/>
  </cols>
  <sheetData>
    <row r="1" spans="15:16" ht="12.75">
      <c r="O1" s="41"/>
      <c r="P1" s="12"/>
    </row>
    <row r="2" spans="1:16" ht="12.75">
      <c r="A2" s="27"/>
      <c r="B2" s="29" t="s">
        <v>124</v>
      </c>
      <c r="C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41"/>
      <c r="P2" s="12"/>
    </row>
    <row r="3" spans="15:16" ht="12.75">
      <c r="O3" s="41"/>
      <c r="P3" s="12"/>
    </row>
    <row r="4" spans="15:16" ht="12.75">
      <c r="O4" s="41"/>
      <c r="P4" s="12"/>
    </row>
    <row r="5" spans="2:16" ht="12.75">
      <c r="B5" s="133" t="s">
        <v>20</v>
      </c>
      <c r="C5" s="133"/>
      <c r="D5" s="133"/>
      <c r="F5" s="133" t="s">
        <v>26</v>
      </c>
      <c r="G5" s="133"/>
      <c r="H5" s="133"/>
      <c r="O5" s="41"/>
      <c r="P5" s="12"/>
    </row>
    <row r="6" spans="2:16" ht="12.75">
      <c r="B6" s="27" t="s">
        <v>80</v>
      </c>
      <c r="C6" s="27" t="s">
        <v>81</v>
      </c>
      <c r="D6" s="26" t="s">
        <v>82</v>
      </c>
      <c r="F6" s="27" t="s">
        <v>80</v>
      </c>
      <c r="G6" s="27" t="s">
        <v>83</v>
      </c>
      <c r="H6" s="26" t="s">
        <v>82</v>
      </c>
      <c r="J6" s="26" t="s">
        <v>84</v>
      </c>
      <c r="L6" s="26" t="s">
        <v>85</v>
      </c>
      <c r="N6" s="26" t="s">
        <v>86</v>
      </c>
      <c r="O6" s="41"/>
      <c r="P6" s="12"/>
    </row>
    <row r="7" spans="1:16" ht="12.75">
      <c r="A7" s="19" t="s">
        <v>87</v>
      </c>
      <c r="B7" s="30">
        <v>4</v>
      </c>
      <c r="C7" s="30">
        <v>16</v>
      </c>
      <c r="D7" s="31">
        <v>20</v>
      </c>
      <c r="F7" s="30">
        <v>4</v>
      </c>
      <c r="G7" s="30">
        <v>18</v>
      </c>
      <c r="H7" s="31">
        <v>22</v>
      </c>
      <c r="J7" s="30">
        <f>D7+H7</f>
        <v>42</v>
      </c>
      <c r="L7" s="30">
        <v>18</v>
      </c>
      <c r="N7" s="30">
        <v>60</v>
      </c>
      <c r="O7" s="41"/>
      <c r="P7" s="12"/>
    </row>
    <row r="8" spans="1:16" ht="12.75">
      <c r="A8" s="19" t="s">
        <v>88</v>
      </c>
      <c r="B8" s="30">
        <v>11</v>
      </c>
      <c r="C8" s="30">
        <v>24</v>
      </c>
      <c r="D8" s="31">
        <v>35</v>
      </c>
      <c r="F8" s="30">
        <v>11</v>
      </c>
      <c r="G8" s="30">
        <v>24</v>
      </c>
      <c r="H8" s="31">
        <v>35</v>
      </c>
      <c r="J8" s="30">
        <f>D8+H8</f>
        <v>70</v>
      </c>
      <c r="L8" s="30">
        <v>30</v>
      </c>
      <c r="N8" s="30">
        <v>100</v>
      </c>
      <c r="O8" s="41"/>
      <c r="P8" s="12"/>
    </row>
    <row r="9" spans="1:16" s="57" customFormat="1" ht="12.75">
      <c r="A9" s="19" t="s">
        <v>93</v>
      </c>
      <c r="B9" s="56">
        <v>10</v>
      </c>
      <c r="C9" s="56">
        <v>23</v>
      </c>
      <c r="D9" s="49">
        <f>B9+C9</f>
        <v>33</v>
      </c>
      <c r="F9" s="56">
        <v>11</v>
      </c>
      <c r="G9" s="56"/>
      <c r="H9" s="49">
        <f>G9+F9</f>
        <v>11</v>
      </c>
      <c r="I9" s="56"/>
      <c r="J9" s="49">
        <f>D9+H9</f>
        <v>44</v>
      </c>
      <c r="K9" s="56"/>
      <c r="L9" s="49">
        <v>28</v>
      </c>
      <c r="M9" s="56"/>
      <c r="N9" s="58">
        <f>L9+J9</f>
        <v>72</v>
      </c>
      <c r="O9" s="56" t="s">
        <v>132</v>
      </c>
      <c r="P9" s="59"/>
    </row>
    <row r="10" spans="1:14" ht="12.75">
      <c r="A10" s="53" t="s">
        <v>134</v>
      </c>
      <c r="B10" s="34">
        <v>11</v>
      </c>
      <c r="C10" s="34">
        <v>24</v>
      </c>
      <c r="D10" s="35">
        <f aca="true" t="shared" si="0" ref="D10:D63">B10+C10</f>
        <v>35</v>
      </c>
      <c r="E10" s="54"/>
      <c r="F10" s="56">
        <v>10</v>
      </c>
      <c r="G10" s="34">
        <v>24</v>
      </c>
      <c r="H10" s="35">
        <f aca="true" t="shared" si="1" ref="H10:H63">G10+F10</f>
        <v>34</v>
      </c>
      <c r="I10" s="34"/>
      <c r="J10" s="35">
        <f aca="true" t="shared" si="2" ref="J10:J63">D10+H10</f>
        <v>69</v>
      </c>
      <c r="K10" s="34"/>
      <c r="L10" s="35">
        <v>30</v>
      </c>
      <c r="M10" s="34"/>
      <c r="N10" s="55">
        <f aca="true" t="shared" si="3" ref="N10:N63">L10+J10</f>
        <v>99</v>
      </c>
    </row>
    <row r="11" spans="1:14" ht="12.75">
      <c r="A11" s="53" t="s">
        <v>135</v>
      </c>
      <c r="B11" s="34">
        <v>11</v>
      </c>
      <c r="C11" s="34">
        <v>23</v>
      </c>
      <c r="D11" s="35">
        <f t="shared" si="0"/>
        <v>34</v>
      </c>
      <c r="E11" s="54"/>
      <c r="F11" s="56">
        <v>11</v>
      </c>
      <c r="G11" s="34">
        <v>22</v>
      </c>
      <c r="H11" s="35">
        <f t="shared" si="1"/>
        <v>33</v>
      </c>
      <c r="I11" s="34"/>
      <c r="J11" s="35">
        <f t="shared" si="2"/>
        <v>67</v>
      </c>
      <c r="K11" s="34"/>
      <c r="L11" s="35">
        <v>25</v>
      </c>
      <c r="M11" s="34"/>
      <c r="N11" s="55">
        <f t="shared" si="3"/>
        <v>92</v>
      </c>
    </row>
    <row r="12" spans="1:14" ht="12.75">
      <c r="A12" s="53" t="s">
        <v>136</v>
      </c>
      <c r="B12" s="34">
        <v>10</v>
      </c>
      <c r="C12" s="34">
        <v>23</v>
      </c>
      <c r="D12" s="35">
        <f t="shared" si="0"/>
        <v>33</v>
      </c>
      <c r="E12" s="54"/>
      <c r="F12" s="56">
        <v>11</v>
      </c>
      <c r="G12" s="34">
        <v>19</v>
      </c>
      <c r="H12" s="35">
        <f t="shared" si="1"/>
        <v>30</v>
      </c>
      <c r="I12" s="34"/>
      <c r="J12" s="35">
        <f t="shared" si="2"/>
        <v>63</v>
      </c>
      <c r="K12" s="34"/>
      <c r="L12" s="35">
        <v>25</v>
      </c>
      <c r="M12" s="34"/>
      <c r="N12" s="55">
        <f t="shared" si="3"/>
        <v>88</v>
      </c>
    </row>
    <row r="13" spans="1:14" ht="12.75">
      <c r="A13" s="53" t="s">
        <v>137</v>
      </c>
      <c r="B13" s="34">
        <v>7</v>
      </c>
      <c r="C13" s="34">
        <v>24</v>
      </c>
      <c r="D13" s="35">
        <f t="shared" si="0"/>
        <v>31</v>
      </c>
      <c r="E13" s="54"/>
      <c r="F13" s="56">
        <v>11</v>
      </c>
      <c r="G13" s="34">
        <v>24</v>
      </c>
      <c r="H13" s="35">
        <f t="shared" si="1"/>
        <v>35</v>
      </c>
      <c r="I13" s="34"/>
      <c r="J13" s="35">
        <f t="shared" si="2"/>
        <v>66</v>
      </c>
      <c r="K13" s="34"/>
      <c r="L13" s="35">
        <v>30</v>
      </c>
      <c r="M13" s="34"/>
      <c r="N13" s="55">
        <f t="shared" si="3"/>
        <v>96</v>
      </c>
    </row>
    <row r="14" spans="1:14" ht="12.75">
      <c r="A14" s="53" t="s">
        <v>138</v>
      </c>
      <c r="B14" s="34">
        <v>11</v>
      </c>
      <c r="C14" s="34">
        <v>24</v>
      </c>
      <c r="D14" s="35">
        <f t="shared" si="0"/>
        <v>35</v>
      </c>
      <c r="E14" s="54"/>
      <c r="F14" s="56">
        <v>10</v>
      </c>
      <c r="G14" s="34">
        <v>24</v>
      </c>
      <c r="H14" s="35">
        <f t="shared" si="1"/>
        <v>34</v>
      </c>
      <c r="I14" s="34"/>
      <c r="J14" s="35">
        <f t="shared" si="2"/>
        <v>69</v>
      </c>
      <c r="K14" s="34"/>
      <c r="L14" s="35">
        <v>30</v>
      </c>
      <c r="M14" s="34"/>
      <c r="N14" s="55">
        <f t="shared" si="3"/>
        <v>99</v>
      </c>
    </row>
    <row r="15" spans="1:15" ht="12.75">
      <c r="A15" s="53" t="s">
        <v>139</v>
      </c>
      <c r="B15" s="34">
        <v>11</v>
      </c>
      <c r="C15" s="34">
        <v>20</v>
      </c>
      <c r="D15" s="35">
        <f t="shared" si="0"/>
        <v>31</v>
      </c>
      <c r="E15" s="54"/>
      <c r="F15" s="56">
        <v>11</v>
      </c>
      <c r="G15" s="34">
        <v>18</v>
      </c>
      <c r="H15" s="35">
        <f t="shared" si="1"/>
        <v>29</v>
      </c>
      <c r="I15" s="34"/>
      <c r="J15" s="35">
        <f t="shared" si="2"/>
        <v>60</v>
      </c>
      <c r="K15" s="34"/>
      <c r="L15" s="35">
        <v>26</v>
      </c>
      <c r="M15" s="34"/>
      <c r="N15" s="55">
        <f t="shared" si="3"/>
        <v>86</v>
      </c>
      <c r="O15" t="s">
        <v>131</v>
      </c>
    </row>
    <row r="16" spans="1:14" ht="12.75">
      <c r="A16" s="53" t="s">
        <v>140</v>
      </c>
      <c r="B16" s="34">
        <v>11</v>
      </c>
      <c r="C16" s="34">
        <v>24</v>
      </c>
      <c r="D16" s="35">
        <f t="shared" si="0"/>
        <v>35</v>
      </c>
      <c r="E16" s="54"/>
      <c r="F16" s="56">
        <v>11</v>
      </c>
      <c r="G16" s="34">
        <v>24</v>
      </c>
      <c r="H16" s="35">
        <f t="shared" si="1"/>
        <v>35</v>
      </c>
      <c r="I16" s="34"/>
      <c r="J16" s="35">
        <f t="shared" si="2"/>
        <v>70</v>
      </c>
      <c r="K16" s="34"/>
      <c r="L16" s="35">
        <v>28</v>
      </c>
      <c r="M16" s="34"/>
      <c r="N16" s="55">
        <f t="shared" si="3"/>
        <v>98</v>
      </c>
    </row>
    <row r="17" spans="1:14" ht="12.75">
      <c r="A17" s="33" t="s">
        <v>141</v>
      </c>
      <c r="B17" s="34"/>
      <c r="C17" s="34"/>
      <c r="D17" s="35">
        <f t="shared" si="0"/>
        <v>0</v>
      </c>
      <c r="E17" s="54"/>
      <c r="F17" s="56"/>
      <c r="G17" s="34"/>
      <c r="H17" s="35">
        <f t="shared" si="1"/>
        <v>0</v>
      </c>
      <c r="I17" s="34"/>
      <c r="J17" s="35">
        <f t="shared" si="2"/>
        <v>0</v>
      </c>
      <c r="K17" s="34"/>
      <c r="L17" s="35">
        <v>30</v>
      </c>
      <c r="M17" s="34"/>
      <c r="N17" s="55">
        <f t="shared" si="3"/>
        <v>30</v>
      </c>
    </row>
    <row r="18" spans="1:14" ht="12.75">
      <c r="A18" s="53" t="s">
        <v>142</v>
      </c>
      <c r="B18" s="34">
        <v>11</v>
      </c>
      <c r="C18" s="34">
        <v>22</v>
      </c>
      <c r="D18" s="35">
        <f t="shared" si="0"/>
        <v>33</v>
      </c>
      <c r="E18" s="54"/>
      <c r="F18" s="56">
        <v>11</v>
      </c>
      <c r="G18" s="34">
        <v>24</v>
      </c>
      <c r="H18" s="35">
        <f t="shared" si="1"/>
        <v>35</v>
      </c>
      <c r="I18" s="34"/>
      <c r="J18" s="35">
        <f t="shared" si="2"/>
        <v>68</v>
      </c>
      <c r="K18" s="34"/>
      <c r="L18" s="35">
        <v>30</v>
      </c>
      <c r="M18" s="34"/>
      <c r="N18" s="55">
        <f t="shared" si="3"/>
        <v>98</v>
      </c>
    </row>
    <row r="19" spans="1:15" ht="12.75">
      <c r="A19" s="53" t="s">
        <v>185</v>
      </c>
      <c r="B19" s="34">
        <v>10</v>
      </c>
      <c r="C19" s="34">
        <v>22</v>
      </c>
      <c r="D19" s="35">
        <f t="shared" si="0"/>
        <v>32</v>
      </c>
      <c r="E19" s="54"/>
      <c r="F19" s="56">
        <v>10</v>
      </c>
      <c r="G19" s="34">
        <v>18</v>
      </c>
      <c r="H19" s="35">
        <f t="shared" si="1"/>
        <v>28</v>
      </c>
      <c r="I19" s="34"/>
      <c r="J19" s="35">
        <f t="shared" si="2"/>
        <v>60</v>
      </c>
      <c r="K19" s="34"/>
      <c r="L19" s="35">
        <v>22</v>
      </c>
      <c r="M19" s="34"/>
      <c r="N19" s="55">
        <f t="shared" si="3"/>
        <v>82</v>
      </c>
      <c r="O19" t="s">
        <v>131</v>
      </c>
    </row>
    <row r="20" spans="1:14" ht="12.75">
      <c r="A20" s="53" t="s">
        <v>143</v>
      </c>
      <c r="B20" s="34">
        <v>11</v>
      </c>
      <c r="C20" s="34">
        <v>21</v>
      </c>
      <c r="D20" s="35">
        <f t="shared" si="0"/>
        <v>32</v>
      </c>
      <c r="E20" s="54"/>
      <c r="F20" s="56">
        <v>11</v>
      </c>
      <c r="G20" s="34">
        <v>24</v>
      </c>
      <c r="H20" s="35">
        <f t="shared" si="1"/>
        <v>35</v>
      </c>
      <c r="I20" s="34"/>
      <c r="J20" s="35">
        <f t="shared" si="2"/>
        <v>67</v>
      </c>
      <c r="K20" s="34"/>
      <c r="L20" s="35">
        <v>28</v>
      </c>
      <c r="M20" s="34"/>
      <c r="N20" s="55">
        <f t="shared" si="3"/>
        <v>95</v>
      </c>
    </row>
    <row r="21" spans="1:14" ht="12.75">
      <c r="A21" s="53" t="s">
        <v>144</v>
      </c>
      <c r="B21" s="34">
        <v>11</v>
      </c>
      <c r="C21" s="34">
        <v>23</v>
      </c>
      <c r="D21" s="35">
        <f t="shared" si="0"/>
        <v>34</v>
      </c>
      <c r="E21" s="54"/>
      <c r="F21" s="56">
        <v>11</v>
      </c>
      <c r="G21" s="34">
        <v>24</v>
      </c>
      <c r="H21" s="35">
        <f t="shared" si="1"/>
        <v>35</v>
      </c>
      <c r="I21" s="34"/>
      <c r="J21" s="35">
        <f t="shared" si="2"/>
        <v>69</v>
      </c>
      <c r="K21" s="34"/>
      <c r="L21" s="35">
        <v>22</v>
      </c>
      <c r="M21" s="34"/>
      <c r="N21" s="55">
        <f t="shared" si="3"/>
        <v>91</v>
      </c>
    </row>
    <row r="22" spans="1:14" ht="12.75">
      <c r="A22" s="53" t="s">
        <v>145</v>
      </c>
      <c r="B22" s="34">
        <v>11</v>
      </c>
      <c r="C22" s="34">
        <v>23</v>
      </c>
      <c r="D22" s="35">
        <f t="shared" si="0"/>
        <v>34</v>
      </c>
      <c r="E22" s="54"/>
      <c r="F22" s="56">
        <v>11</v>
      </c>
      <c r="G22" s="34">
        <v>24</v>
      </c>
      <c r="H22" s="35">
        <f t="shared" si="1"/>
        <v>35</v>
      </c>
      <c r="I22" s="34"/>
      <c r="J22" s="35">
        <f t="shared" si="2"/>
        <v>69</v>
      </c>
      <c r="K22" s="34"/>
      <c r="L22" s="35">
        <v>24</v>
      </c>
      <c r="M22" s="34"/>
      <c r="N22" s="55">
        <f t="shared" si="3"/>
        <v>93</v>
      </c>
    </row>
    <row r="23" spans="1:15" ht="12.75">
      <c r="A23" s="53" t="s">
        <v>146</v>
      </c>
      <c r="B23" s="34">
        <v>11</v>
      </c>
      <c r="C23" s="34">
        <v>23</v>
      </c>
      <c r="D23" s="35">
        <f t="shared" si="0"/>
        <v>34</v>
      </c>
      <c r="E23" s="54"/>
      <c r="F23" s="56">
        <v>11</v>
      </c>
      <c r="G23" s="34">
        <v>18</v>
      </c>
      <c r="H23" s="35">
        <f t="shared" si="1"/>
        <v>29</v>
      </c>
      <c r="I23" s="34"/>
      <c r="J23" s="35">
        <f t="shared" si="2"/>
        <v>63</v>
      </c>
      <c r="K23" s="34"/>
      <c r="L23" s="35">
        <v>24</v>
      </c>
      <c r="M23" s="34"/>
      <c r="N23" s="55">
        <f t="shared" si="3"/>
        <v>87</v>
      </c>
      <c r="O23" t="s">
        <v>131</v>
      </c>
    </row>
    <row r="24" spans="1:14" ht="12.75">
      <c r="A24" s="33" t="s">
        <v>147</v>
      </c>
      <c r="B24" s="34"/>
      <c r="C24" s="34"/>
      <c r="D24" s="35"/>
      <c r="E24" s="54"/>
      <c r="F24" s="56"/>
      <c r="G24" s="34"/>
      <c r="H24" s="35"/>
      <c r="I24" s="34"/>
      <c r="J24" s="35"/>
      <c r="K24" s="34"/>
      <c r="L24" s="35"/>
      <c r="M24" s="34"/>
      <c r="N24" s="55"/>
    </row>
    <row r="25" spans="1:15" s="65" customFormat="1" ht="12.75">
      <c r="A25" s="62" t="s">
        <v>187</v>
      </c>
      <c r="B25" s="63">
        <v>4</v>
      </c>
      <c r="C25" s="63">
        <v>25</v>
      </c>
      <c r="D25" s="64">
        <f t="shared" si="0"/>
        <v>29</v>
      </c>
      <c r="F25" s="63">
        <v>6</v>
      </c>
      <c r="G25" s="63">
        <v>24</v>
      </c>
      <c r="H25" s="64">
        <f t="shared" si="1"/>
        <v>30</v>
      </c>
      <c r="I25" s="63"/>
      <c r="J25" s="64">
        <f>D25+H25</f>
        <v>59</v>
      </c>
      <c r="K25" s="63"/>
      <c r="L25" s="64">
        <v>20</v>
      </c>
      <c r="M25" s="63"/>
      <c r="N25" s="66">
        <f>L25+J25</f>
        <v>79</v>
      </c>
      <c r="O25" s="65" t="s">
        <v>131</v>
      </c>
    </row>
    <row r="26" spans="1:15" s="65" customFormat="1" ht="12.75">
      <c r="A26" s="62" t="s">
        <v>148</v>
      </c>
      <c r="B26" s="63">
        <v>10</v>
      </c>
      <c r="C26" s="63">
        <v>25</v>
      </c>
      <c r="D26" s="64">
        <f t="shared" si="0"/>
        <v>35</v>
      </c>
      <c r="F26" s="63">
        <v>10</v>
      </c>
      <c r="G26" s="63">
        <v>24</v>
      </c>
      <c r="H26" s="64">
        <f t="shared" si="1"/>
        <v>34</v>
      </c>
      <c r="I26" s="63"/>
      <c r="J26" s="64">
        <f t="shared" si="2"/>
        <v>69</v>
      </c>
      <c r="K26" s="63"/>
      <c r="L26" s="64">
        <v>26</v>
      </c>
      <c r="M26" s="63"/>
      <c r="N26" s="66">
        <f t="shared" si="3"/>
        <v>95</v>
      </c>
      <c r="O26" s="54" t="s">
        <v>130</v>
      </c>
    </row>
    <row r="27" spans="1:15" s="65" customFormat="1" ht="12.75">
      <c r="A27" s="62" t="s">
        <v>149</v>
      </c>
      <c r="B27" s="63">
        <v>10</v>
      </c>
      <c r="C27" s="63">
        <v>20</v>
      </c>
      <c r="D27" s="64">
        <f t="shared" si="0"/>
        <v>30</v>
      </c>
      <c r="F27" s="63">
        <v>10</v>
      </c>
      <c r="G27" s="63">
        <v>24</v>
      </c>
      <c r="H27" s="64">
        <f t="shared" si="1"/>
        <v>34</v>
      </c>
      <c r="I27" s="63"/>
      <c r="J27" s="64">
        <f t="shared" si="2"/>
        <v>64</v>
      </c>
      <c r="K27" s="63"/>
      <c r="L27" s="64">
        <v>30</v>
      </c>
      <c r="M27" s="63"/>
      <c r="N27" s="66">
        <f t="shared" si="3"/>
        <v>94</v>
      </c>
      <c r="O27" s="54" t="s">
        <v>130</v>
      </c>
    </row>
    <row r="28" spans="1:14" s="65" customFormat="1" ht="12.75">
      <c r="A28" s="62" t="s">
        <v>150</v>
      </c>
      <c r="B28" s="63">
        <v>11</v>
      </c>
      <c r="C28" s="63">
        <v>23</v>
      </c>
      <c r="D28" s="64">
        <f t="shared" si="0"/>
        <v>34</v>
      </c>
      <c r="F28" s="63">
        <v>11</v>
      </c>
      <c r="G28" s="63">
        <v>24</v>
      </c>
      <c r="H28" s="64">
        <f t="shared" si="1"/>
        <v>35</v>
      </c>
      <c r="I28" s="63"/>
      <c r="J28" s="64">
        <f t="shared" si="2"/>
        <v>69</v>
      </c>
      <c r="K28" s="63"/>
      <c r="L28" s="64">
        <v>28</v>
      </c>
      <c r="M28" s="63"/>
      <c r="N28" s="66">
        <f t="shared" si="3"/>
        <v>97</v>
      </c>
    </row>
    <row r="29" spans="1:15" s="65" customFormat="1" ht="12.75">
      <c r="A29" s="62" t="s">
        <v>151</v>
      </c>
      <c r="B29" s="63">
        <v>11</v>
      </c>
      <c r="C29" s="63">
        <v>25</v>
      </c>
      <c r="D29" s="64">
        <f t="shared" si="0"/>
        <v>36</v>
      </c>
      <c r="F29" s="63">
        <v>10</v>
      </c>
      <c r="G29" s="63">
        <v>24</v>
      </c>
      <c r="H29" s="64">
        <f t="shared" si="1"/>
        <v>34</v>
      </c>
      <c r="I29" s="63"/>
      <c r="J29" s="64">
        <f t="shared" si="2"/>
        <v>70</v>
      </c>
      <c r="K29" s="63"/>
      <c r="L29" s="64">
        <v>30</v>
      </c>
      <c r="M29" s="63"/>
      <c r="N29" s="66">
        <f t="shared" si="3"/>
        <v>100</v>
      </c>
      <c r="O29" s="54" t="s">
        <v>130</v>
      </c>
    </row>
    <row r="30" spans="1:14" s="20" customFormat="1" ht="12.75">
      <c r="A30" s="33" t="s">
        <v>152</v>
      </c>
      <c r="B30" s="23"/>
      <c r="C30" s="23"/>
      <c r="D30" s="22">
        <f t="shared" si="0"/>
        <v>0</v>
      </c>
      <c r="F30" s="23"/>
      <c r="G30" s="63"/>
      <c r="H30" s="22">
        <f t="shared" si="1"/>
        <v>0</v>
      </c>
      <c r="I30" s="23"/>
      <c r="J30" s="22">
        <f t="shared" si="2"/>
        <v>0</v>
      </c>
      <c r="K30" s="23"/>
      <c r="L30" s="22"/>
      <c r="M30" s="23"/>
      <c r="N30" s="67">
        <f t="shared" si="3"/>
        <v>0</v>
      </c>
    </row>
    <row r="31" spans="1:14" s="20" customFormat="1" ht="12.75">
      <c r="A31" s="33" t="s">
        <v>153</v>
      </c>
      <c r="B31" s="23"/>
      <c r="C31" s="23"/>
      <c r="D31" s="22">
        <f t="shared" si="0"/>
        <v>0</v>
      </c>
      <c r="F31" s="23"/>
      <c r="G31" s="63"/>
      <c r="H31" s="22">
        <f t="shared" si="1"/>
        <v>0</v>
      </c>
      <c r="I31" s="23"/>
      <c r="J31" s="22">
        <f t="shared" si="2"/>
        <v>0</v>
      </c>
      <c r="K31" s="23"/>
      <c r="L31" s="22"/>
      <c r="M31" s="23"/>
      <c r="N31" s="67">
        <f t="shared" si="3"/>
        <v>0</v>
      </c>
    </row>
    <row r="32" spans="1:15" s="65" customFormat="1" ht="12.75">
      <c r="A32" s="62" t="s">
        <v>154</v>
      </c>
      <c r="B32" s="63">
        <v>6</v>
      </c>
      <c r="C32" s="63">
        <v>25</v>
      </c>
      <c r="D32" s="64">
        <f>B32+C32</f>
        <v>31</v>
      </c>
      <c r="F32" s="63">
        <v>6</v>
      </c>
      <c r="G32" s="63">
        <v>24</v>
      </c>
      <c r="H32" s="64">
        <f>G32+F32</f>
        <v>30</v>
      </c>
      <c r="I32" s="63"/>
      <c r="J32" s="64">
        <f t="shared" si="2"/>
        <v>61</v>
      </c>
      <c r="K32" s="63"/>
      <c r="L32" s="64">
        <v>22</v>
      </c>
      <c r="M32" s="63"/>
      <c r="N32" s="66">
        <f t="shared" si="3"/>
        <v>83</v>
      </c>
      <c r="O32" s="65" t="s">
        <v>131</v>
      </c>
    </row>
    <row r="33" spans="1:15" s="65" customFormat="1" ht="12.75">
      <c r="A33" s="62" t="s">
        <v>155</v>
      </c>
      <c r="B33" s="63">
        <v>4</v>
      </c>
      <c r="C33" s="63">
        <v>25</v>
      </c>
      <c r="D33" s="64">
        <f>B33+C33</f>
        <v>29</v>
      </c>
      <c r="F33" s="63">
        <v>6</v>
      </c>
      <c r="G33" s="63">
        <v>24</v>
      </c>
      <c r="H33" s="64">
        <f>G33+F33</f>
        <v>30</v>
      </c>
      <c r="I33" s="63"/>
      <c r="J33" s="64">
        <f t="shared" si="2"/>
        <v>59</v>
      </c>
      <c r="K33" s="63"/>
      <c r="L33" s="64">
        <v>26</v>
      </c>
      <c r="M33" s="63"/>
      <c r="N33" s="66">
        <f t="shared" si="3"/>
        <v>85</v>
      </c>
      <c r="O33" s="65" t="s">
        <v>131</v>
      </c>
    </row>
    <row r="34" spans="1:15" s="65" customFormat="1" ht="12.75">
      <c r="A34" s="62" t="s">
        <v>156</v>
      </c>
      <c r="B34" s="63">
        <v>6</v>
      </c>
      <c r="C34" s="63">
        <v>20</v>
      </c>
      <c r="D34" s="64">
        <f>B34+C34</f>
        <v>26</v>
      </c>
      <c r="F34" s="63">
        <v>6</v>
      </c>
      <c r="G34" s="63">
        <v>24</v>
      </c>
      <c r="H34" s="64">
        <f>G34+F34</f>
        <v>30</v>
      </c>
      <c r="I34" s="63"/>
      <c r="J34" s="64">
        <f t="shared" si="2"/>
        <v>56</v>
      </c>
      <c r="K34" s="63"/>
      <c r="L34" s="64">
        <v>28</v>
      </c>
      <c r="M34" s="63"/>
      <c r="N34" s="66">
        <f t="shared" si="3"/>
        <v>84</v>
      </c>
      <c r="O34" s="65" t="s">
        <v>131</v>
      </c>
    </row>
    <row r="35" spans="1:15" s="65" customFormat="1" ht="12.75">
      <c r="A35" s="62" t="s">
        <v>157</v>
      </c>
      <c r="B35" s="63">
        <v>8</v>
      </c>
      <c r="C35" s="63">
        <v>25</v>
      </c>
      <c r="D35" s="64">
        <f t="shared" si="0"/>
        <v>33</v>
      </c>
      <c r="F35" s="63">
        <v>10</v>
      </c>
      <c r="G35" s="63">
        <v>24</v>
      </c>
      <c r="H35" s="64">
        <f t="shared" si="1"/>
        <v>34</v>
      </c>
      <c r="I35" s="63"/>
      <c r="J35" s="64">
        <f t="shared" si="2"/>
        <v>67</v>
      </c>
      <c r="K35" s="63"/>
      <c r="L35" s="64">
        <v>28</v>
      </c>
      <c r="M35" s="63"/>
      <c r="N35" s="66">
        <f t="shared" si="3"/>
        <v>95</v>
      </c>
      <c r="O35" s="54" t="s">
        <v>130</v>
      </c>
    </row>
    <row r="36" spans="1:14" s="20" customFormat="1" ht="12.75">
      <c r="A36" s="33" t="s">
        <v>158</v>
      </c>
      <c r="B36" s="23"/>
      <c r="C36" s="23"/>
      <c r="D36" s="22">
        <f t="shared" si="0"/>
        <v>0</v>
      </c>
      <c r="F36" s="23"/>
      <c r="G36" s="63"/>
      <c r="H36" s="22">
        <f t="shared" si="1"/>
        <v>0</v>
      </c>
      <c r="I36" s="23"/>
      <c r="J36" s="22">
        <f t="shared" si="2"/>
        <v>0</v>
      </c>
      <c r="K36" s="23"/>
      <c r="L36" s="22"/>
      <c r="M36" s="23"/>
      <c r="N36" s="67">
        <f t="shared" si="3"/>
        <v>0</v>
      </c>
    </row>
    <row r="37" spans="1:15" s="65" customFormat="1" ht="12.75">
      <c r="A37" s="62" t="s">
        <v>159</v>
      </c>
      <c r="B37" s="63">
        <v>10</v>
      </c>
      <c r="C37" s="63">
        <v>25</v>
      </c>
      <c r="D37" s="64">
        <f t="shared" si="0"/>
        <v>35</v>
      </c>
      <c r="F37" s="63">
        <v>11</v>
      </c>
      <c r="G37" s="63">
        <v>24</v>
      </c>
      <c r="H37" s="64">
        <f t="shared" si="1"/>
        <v>35</v>
      </c>
      <c r="I37" s="63"/>
      <c r="J37" s="64">
        <f t="shared" si="2"/>
        <v>70</v>
      </c>
      <c r="K37" s="63"/>
      <c r="L37" s="64">
        <v>30</v>
      </c>
      <c r="M37" s="63"/>
      <c r="N37" s="66">
        <f t="shared" si="3"/>
        <v>100</v>
      </c>
      <c r="O37" s="54" t="s">
        <v>130</v>
      </c>
    </row>
    <row r="38" spans="1:15" s="65" customFormat="1" ht="12.75">
      <c r="A38" s="62" t="s">
        <v>160</v>
      </c>
      <c r="B38" s="63">
        <v>10</v>
      </c>
      <c r="C38" s="63">
        <v>25</v>
      </c>
      <c r="D38" s="64">
        <f t="shared" si="0"/>
        <v>35</v>
      </c>
      <c r="F38" s="63">
        <v>11</v>
      </c>
      <c r="G38" s="63">
        <v>24</v>
      </c>
      <c r="H38" s="64">
        <f t="shared" si="1"/>
        <v>35</v>
      </c>
      <c r="I38" s="63"/>
      <c r="J38" s="64">
        <f t="shared" si="2"/>
        <v>70</v>
      </c>
      <c r="K38" s="63"/>
      <c r="L38" s="64">
        <v>28</v>
      </c>
      <c r="M38" s="63"/>
      <c r="N38" s="66">
        <f t="shared" si="3"/>
        <v>98</v>
      </c>
      <c r="O38" s="54" t="s">
        <v>130</v>
      </c>
    </row>
    <row r="39" spans="1:15" s="65" customFormat="1" ht="12.75">
      <c r="A39" s="62" t="s">
        <v>161</v>
      </c>
      <c r="B39" s="63">
        <v>10</v>
      </c>
      <c r="C39" s="63">
        <v>25</v>
      </c>
      <c r="D39" s="64">
        <f t="shared" si="0"/>
        <v>35</v>
      </c>
      <c r="F39" s="63">
        <v>11</v>
      </c>
      <c r="G39" s="63">
        <v>24</v>
      </c>
      <c r="H39" s="64">
        <f t="shared" si="1"/>
        <v>35</v>
      </c>
      <c r="I39" s="63"/>
      <c r="J39" s="64">
        <f t="shared" si="2"/>
        <v>70</v>
      </c>
      <c r="K39" s="63"/>
      <c r="L39" s="64">
        <v>28</v>
      </c>
      <c r="M39" s="63"/>
      <c r="N39" s="66">
        <f t="shared" si="3"/>
        <v>98</v>
      </c>
      <c r="O39" s="54" t="s">
        <v>130</v>
      </c>
    </row>
    <row r="40" spans="1:15" s="65" customFormat="1" ht="12.75">
      <c r="A40" s="62" t="s">
        <v>162</v>
      </c>
      <c r="B40" s="63">
        <v>10</v>
      </c>
      <c r="C40" s="63">
        <v>16</v>
      </c>
      <c r="D40" s="64">
        <f>B40+C40</f>
        <v>26</v>
      </c>
      <c r="F40" s="63">
        <v>6</v>
      </c>
      <c r="G40" s="63">
        <v>24</v>
      </c>
      <c r="H40" s="64">
        <f>G40+F40</f>
        <v>30</v>
      </c>
      <c r="I40" s="63"/>
      <c r="J40" s="64">
        <f t="shared" si="2"/>
        <v>56</v>
      </c>
      <c r="K40" s="63"/>
      <c r="L40" s="64">
        <v>26</v>
      </c>
      <c r="M40" s="63"/>
      <c r="N40" s="66">
        <f t="shared" si="3"/>
        <v>82</v>
      </c>
      <c r="O40" s="65" t="s">
        <v>131</v>
      </c>
    </row>
    <row r="41" spans="1:15" s="65" customFormat="1" ht="12.75">
      <c r="A41" s="62" t="s">
        <v>163</v>
      </c>
      <c r="B41" s="63">
        <v>6</v>
      </c>
      <c r="C41" s="63">
        <v>23</v>
      </c>
      <c r="D41" s="64">
        <f>B41+C41</f>
        <v>29</v>
      </c>
      <c r="F41" s="63">
        <v>6</v>
      </c>
      <c r="G41" s="63">
        <v>24</v>
      </c>
      <c r="H41" s="64">
        <f>G41+F41</f>
        <v>30</v>
      </c>
      <c r="I41" s="63"/>
      <c r="J41" s="64">
        <f t="shared" si="2"/>
        <v>59</v>
      </c>
      <c r="K41" s="63"/>
      <c r="L41" s="64">
        <v>26</v>
      </c>
      <c r="M41" s="63"/>
      <c r="N41" s="66">
        <f t="shared" si="3"/>
        <v>85</v>
      </c>
      <c r="O41" s="65" t="s">
        <v>131</v>
      </c>
    </row>
    <row r="42" spans="1:15" s="65" customFormat="1" ht="12.75">
      <c r="A42" s="62" t="s">
        <v>164</v>
      </c>
      <c r="B42" s="63">
        <v>11</v>
      </c>
      <c r="C42" s="63">
        <v>24</v>
      </c>
      <c r="D42" s="64">
        <f t="shared" si="0"/>
        <v>35</v>
      </c>
      <c r="F42" s="63">
        <v>11</v>
      </c>
      <c r="G42" s="63">
        <v>24</v>
      </c>
      <c r="H42" s="64">
        <f t="shared" si="1"/>
        <v>35</v>
      </c>
      <c r="I42" s="63"/>
      <c r="J42" s="64">
        <f t="shared" si="2"/>
        <v>70</v>
      </c>
      <c r="K42" s="63"/>
      <c r="L42" s="64">
        <v>30</v>
      </c>
      <c r="M42" s="63"/>
      <c r="N42" s="66">
        <f t="shared" si="3"/>
        <v>100</v>
      </c>
      <c r="O42" s="54" t="s">
        <v>130</v>
      </c>
    </row>
    <row r="43" spans="1:15" s="65" customFormat="1" ht="12.75">
      <c r="A43" s="62" t="s">
        <v>165</v>
      </c>
      <c r="B43" s="63">
        <v>6</v>
      </c>
      <c r="C43" s="63">
        <v>25</v>
      </c>
      <c r="D43" s="64">
        <f>B43+C43</f>
        <v>31</v>
      </c>
      <c r="F43" s="63">
        <v>6</v>
      </c>
      <c r="G43" s="63">
        <v>24</v>
      </c>
      <c r="H43" s="64">
        <f>G43+F43</f>
        <v>30</v>
      </c>
      <c r="I43" s="63"/>
      <c r="J43" s="64">
        <f t="shared" si="2"/>
        <v>61</v>
      </c>
      <c r="K43" s="63"/>
      <c r="L43" s="64">
        <v>24</v>
      </c>
      <c r="M43" s="63"/>
      <c r="N43" s="66">
        <f t="shared" si="3"/>
        <v>85</v>
      </c>
      <c r="O43" s="65" t="s">
        <v>131</v>
      </c>
    </row>
    <row r="44" spans="1:15" s="65" customFormat="1" ht="12.75">
      <c r="A44" s="62" t="s">
        <v>186</v>
      </c>
      <c r="B44" s="63">
        <v>6</v>
      </c>
      <c r="C44" s="63">
        <v>25</v>
      </c>
      <c r="D44" s="64">
        <f>B44+C44</f>
        <v>31</v>
      </c>
      <c r="F44" s="63">
        <v>6</v>
      </c>
      <c r="G44" s="63">
        <v>24</v>
      </c>
      <c r="H44" s="64">
        <f>G44+F44</f>
        <v>30</v>
      </c>
      <c r="I44" s="63"/>
      <c r="J44" s="64">
        <f t="shared" si="2"/>
        <v>61</v>
      </c>
      <c r="K44" s="63"/>
      <c r="L44" s="64">
        <v>22</v>
      </c>
      <c r="M44" s="63"/>
      <c r="N44" s="66">
        <f t="shared" si="3"/>
        <v>83</v>
      </c>
      <c r="O44" s="65" t="s">
        <v>131</v>
      </c>
    </row>
    <row r="45" spans="1:15" ht="12.75">
      <c r="A45" s="52" t="s">
        <v>166</v>
      </c>
      <c r="B45" s="34"/>
      <c r="C45" s="34"/>
      <c r="D45" s="35">
        <f t="shared" si="0"/>
        <v>0</v>
      </c>
      <c r="E45" s="54"/>
      <c r="F45" s="34"/>
      <c r="G45" s="34"/>
      <c r="H45" s="35">
        <f t="shared" si="1"/>
        <v>0</v>
      </c>
      <c r="I45" s="34"/>
      <c r="J45" s="35">
        <f t="shared" si="2"/>
        <v>0</v>
      </c>
      <c r="K45" s="34"/>
      <c r="L45" s="35"/>
      <c r="M45" s="34"/>
      <c r="N45" s="55">
        <f t="shared" si="3"/>
        <v>0</v>
      </c>
      <c r="O45" s="20"/>
    </row>
    <row r="46" spans="1:15" ht="12.75">
      <c r="A46" s="52" t="s">
        <v>167</v>
      </c>
      <c r="B46" s="34"/>
      <c r="C46" s="34"/>
      <c r="D46" s="35">
        <f t="shared" si="0"/>
        <v>0</v>
      </c>
      <c r="E46" s="54"/>
      <c r="F46" s="34"/>
      <c r="G46" s="34"/>
      <c r="H46" s="35">
        <f t="shared" si="1"/>
        <v>0</v>
      </c>
      <c r="I46" s="34"/>
      <c r="J46" s="35">
        <f t="shared" si="2"/>
        <v>0</v>
      </c>
      <c r="K46" s="34"/>
      <c r="L46" s="35"/>
      <c r="M46" s="34"/>
      <c r="N46" s="55">
        <f t="shared" si="3"/>
        <v>0</v>
      </c>
      <c r="O46" s="20"/>
    </row>
    <row r="47" spans="1:15" ht="12.75">
      <c r="A47" s="52" t="s">
        <v>168</v>
      </c>
      <c r="B47" s="34"/>
      <c r="C47" s="34"/>
      <c r="D47" s="35">
        <f t="shared" si="0"/>
        <v>0</v>
      </c>
      <c r="E47" s="54"/>
      <c r="F47" s="34"/>
      <c r="G47" s="34"/>
      <c r="H47" s="35">
        <f t="shared" si="1"/>
        <v>0</v>
      </c>
      <c r="I47" s="34"/>
      <c r="J47" s="35">
        <f t="shared" si="2"/>
        <v>0</v>
      </c>
      <c r="K47" s="34"/>
      <c r="L47" s="35"/>
      <c r="M47" s="34"/>
      <c r="N47" s="55">
        <f t="shared" si="3"/>
        <v>0</v>
      </c>
      <c r="O47" s="20"/>
    </row>
    <row r="48" spans="1:15" ht="12.75">
      <c r="A48" s="60" t="s">
        <v>169</v>
      </c>
      <c r="B48" s="34"/>
      <c r="C48" s="34"/>
      <c r="D48" s="35">
        <f t="shared" si="0"/>
        <v>0</v>
      </c>
      <c r="E48" s="54"/>
      <c r="F48" s="34"/>
      <c r="G48" s="61">
        <v>0</v>
      </c>
      <c r="H48" s="35">
        <f t="shared" si="1"/>
        <v>0</v>
      </c>
      <c r="I48" s="34"/>
      <c r="J48" s="35">
        <f t="shared" si="2"/>
        <v>0</v>
      </c>
      <c r="K48" s="34"/>
      <c r="L48" s="35"/>
      <c r="M48" s="34"/>
      <c r="N48" s="55">
        <f t="shared" si="3"/>
        <v>0</v>
      </c>
      <c r="O48" s="20"/>
    </row>
    <row r="49" spans="1:15" ht="12.75">
      <c r="A49" s="52" t="s">
        <v>170</v>
      </c>
      <c r="B49" s="34"/>
      <c r="C49" s="34"/>
      <c r="D49" s="35">
        <f t="shared" si="0"/>
        <v>0</v>
      </c>
      <c r="E49" s="54"/>
      <c r="F49" s="34"/>
      <c r="G49" s="34"/>
      <c r="H49" s="35">
        <f t="shared" si="1"/>
        <v>0</v>
      </c>
      <c r="I49" s="34"/>
      <c r="J49" s="35">
        <f t="shared" si="2"/>
        <v>0</v>
      </c>
      <c r="K49" s="34"/>
      <c r="L49" s="35"/>
      <c r="M49" s="34"/>
      <c r="N49" s="55">
        <f t="shared" si="3"/>
        <v>0</v>
      </c>
      <c r="O49" s="20"/>
    </row>
    <row r="50" spans="1:15" ht="12.75">
      <c r="A50" s="52" t="s">
        <v>171</v>
      </c>
      <c r="B50" s="34"/>
      <c r="C50" s="34"/>
      <c r="D50" s="35">
        <f t="shared" si="0"/>
        <v>0</v>
      </c>
      <c r="E50" s="54"/>
      <c r="F50" s="34"/>
      <c r="G50" s="34"/>
      <c r="H50" s="35">
        <f t="shared" si="1"/>
        <v>0</v>
      </c>
      <c r="I50" s="34"/>
      <c r="J50" s="35">
        <f t="shared" si="2"/>
        <v>0</v>
      </c>
      <c r="K50" s="34"/>
      <c r="L50" s="35"/>
      <c r="M50" s="34"/>
      <c r="N50" s="55">
        <f t="shared" si="3"/>
        <v>0</v>
      </c>
      <c r="O50" s="20" t="s">
        <v>131</v>
      </c>
    </row>
    <row r="51" spans="1:15" ht="12.75">
      <c r="A51" s="52" t="s">
        <v>172</v>
      </c>
      <c r="B51" s="34"/>
      <c r="C51" s="34"/>
      <c r="D51" s="35">
        <f t="shared" si="0"/>
        <v>0</v>
      </c>
      <c r="E51" s="54"/>
      <c r="F51" s="34"/>
      <c r="G51" s="34"/>
      <c r="H51" s="35">
        <f t="shared" si="1"/>
        <v>0</v>
      </c>
      <c r="I51" s="34"/>
      <c r="J51" s="35">
        <f t="shared" si="2"/>
        <v>0</v>
      </c>
      <c r="K51" s="34"/>
      <c r="L51" s="35"/>
      <c r="M51" s="34"/>
      <c r="N51" s="55">
        <f t="shared" si="3"/>
        <v>0</v>
      </c>
      <c r="O51" s="20"/>
    </row>
    <row r="52" spans="1:15" ht="12.75">
      <c r="A52" s="52" t="s">
        <v>173</v>
      </c>
      <c r="B52" s="34"/>
      <c r="C52" s="34"/>
      <c r="D52" s="35">
        <f t="shared" si="0"/>
        <v>0</v>
      </c>
      <c r="E52" s="54"/>
      <c r="F52" s="34"/>
      <c r="G52" s="34"/>
      <c r="H52" s="35">
        <f t="shared" si="1"/>
        <v>0</v>
      </c>
      <c r="I52" s="34"/>
      <c r="J52" s="35">
        <f t="shared" si="2"/>
        <v>0</v>
      </c>
      <c r="K52" s="34"/>
      <c r="L52" s="35"/>
      <c r="M52" s="34"/>
      <c r="N52" s="55">
        <f t="shared" si="3"/>
        <v>0</v>
      </c>
      <c r="O52" s="20"/>
    </row>
    <row r="53" spans="1:15" ht="12.75">
      <c r="A53" s="52" t="s">
        <v>174</v>
      </c>
      <c r="B53" s="34"/>
      <c r="C53" s="34"/>
      <c r="D53" s="35">
        <f t="shared" si="0"/>
        <v>0</v>
      </c>
      <c r="E53" s="54"/>
      <c r="F53" s="34"/>
      <c r="G53" s="34"/>
      <c r="H53" s="35">
        <f t="shared" si="1"/>
        <v>0</v>
      </c>
      <c r="I53" s="34"/>
      <c r="J53" s="35">
        <f t="shared" si="2"/>
        <v>0</v>
      </c>
      <c r="K53" s="34"/>
      <c r="L53" s="35"/>
      <c r="M53" s="34"/>
      <c r="N53" s="55">
        <f t="shared" si="3"/>
        <v>0</v>
      </c>
      <c r="O53" s="20" t="s">
        <v>131</v>
      </c>
    </row>
    <row r="54" spans="1:15" ht="12.75">
      <c r="A54" s="52" t="s">
        <v>184</v>
      </c>
      <c r="B54" s="34"/>
      <c r="C54" s="34"/>
      <c r="D54" s="35">
        <f t="shared" si="0"/>
        <v>0</v>
      </c>
      <c r="E54" s="54"/>
      <c r="F54" s="34"/>
      <c r="G54" s="34"/>
      <c r="H54" s="35">
        <f t="shared" si="1"/>
        <v>0</v>
      </c>
      <c r="I54" s="34"/>
      <c r="J54" s="35">
        <f t="shared" si="2"/>
        <v>0</v>
      </c>
      <c r="K54" s="34"/>
      <c r="L54" s="35"/>
      <c r="M54" s="34"/>
      <c r="N54" s="55">
        <f t="shared" si="3"/>
        <v>0</v>
      </c>
      <c r="O54" s="20"/>
    </row>
    <row r="55" spans="1:15" ht="12.75">
      <c r="A55" s="52" t="s">
        <v>175</v>
      </c>
      <c r="B55" s="34"/>
      <c r="C55" s="34"/>
      <c r="D55" s="35">
        <f t="shared" si="0"/>
        <v>0</v>
      </c>
      <c r="E55" s="54"/>
      <c r="F55" s="34"/>
      <c r="G55" s="34"/>
      <c r="H55" s="35">
        <f t="shared" si="1"/>
        <v>0</v>
      </c>
      <c r="I55" s="34"/>
      <c r="J55" s="35">
        <f t="shared" si="2"/>
        <v>0</v>
      </c>
      <c r="K55" s="34"/>
      <c r="L55" s="35"/>
      <c r="M55" s="34"/>
      <c r="N55" s="55">
        <f t="shared" si="3"/>
        <v>0</v>
      </c>
      <c r="O55" s="20"/>
    </row>
    <row r="56" spans="1:15" ht="12.75">
      <c r="A56" s="52" t="s">
        <v>176</v>
      </c>
      <c r="B56" s="34"/>
      <c r="C56" s="34"/>
      <c r="D56" s="35">
        <f t="shared" si="0"/>
        <v>0</v>
      </c>
      <c r="E56" s="54"/>
      <c r="F56" s="34"/>
      <c r="G56" s="34"/>
      <c r="H56" s="35">
        <f t="shared" si="1"/>
        <v>0</v>
      </c>
      <c r="I56" s="34"/>
      <c r="J56" s="35">
        <f t="shared" si="2"/>
        <v>0</v>
      </c>
      <c r="K56" s="34"/>
      <c r="L56" s="35"/>
      <c r="M56" s="34"/>
      <c r="N56" s="55">
        <f t="shared" si="3"/>
        <v>0</v>
      </c>
      <c r="O56" s="20" t="s">
        <v>131</v>
      </c>
    </row>
    <row r="57" spans="1:15" ht="12.75">
      <c r="A57" s="52" t="s">
        <v>177</v>
      </c>
      <c r="B57" s="34"/>
      <c r="C57" s="34"/>
      <c r="D57" s="35">
        <f t="shared" si="0"/>
        <v>0</v>
      </c>
      <c r="E57" s="54"/>
      <c r="F57" s="34"/>
      <c r="G57" s="34"/>
      <c r="H57" s="35">
        <f t="shared" si="1"/>
        <v>0</v>
      </c>
      <c r="I57" s="34"/>
      <c r="J57" s="35">
        <f t="shared" si="2"/>
        <v>0</v>
      </c>
      <c r="K57" s="34"/>
      <c r="L57" s="35"/>
      <c r="M57" s="34"/>
      <c r="N57" s="55">
        <f t="shared" si="3"/>
        <v>0</v>
      </c>
      <c r="O57" s="20" t="s">
        <v>131</v>
      </c>
    </row>
    <row r="58" spans="1:15" ht="12.75">
      <c r="A58" s="52" t="s">
        <v>178</v>
      </c>
      <c r="B58" s="34"/>
      <c r="C58" s="34"/>
      <c r="D58" s="35">
        <f t="shared" si="0"/>
        <v>0</v>
      </c>
      <c r="E58" s="54"/>
      <c r="F58" s="34"/>
      <c r="G58" s="34"/>
      <c r="H58" s="35">
        <f t="shared" si="1"/>
        <v>0</v>
      </c>
      <c r="I58" s="34"/>
      <c r="J58" s="35">
        <f t="shared" si="2"/>
        <v>0</v>
      </c>
      <c r="K58" s="34"/>
      <c r="L58" s="35"/>
      <c r="M58" s="34"/>
      <c r="N58" s="55">
        <f t="shared" si="3"/>
        <v>0</v>
      </c>
      <c r="O58" s="20"/>
    </row>
    <row r="59" spans="1:15" ht="12.75">
      <c r="A59" s="52" t="s">
        <v>179</v>
      </c>
      <c r="B59" s="34"/>
      <c r="C59" s="34">
        <v>22</v>
      </c>
      <c r="D59" s="35">
        <f t="shared" si="0"/>
        <v>22</v>
      </c>
      <c r="E59" s="54"/>
      <c r="F59" s="34"/>
      <c r="G59" s="34"/>
      <c r="H59" s="35">
        <f t="shared" si="1"/>
        <v>0</v>
      </c>
      <c r="I59" s="34"/>
      <c r="J59" s="35">
        <f t="shared" si="2"/>
        <v>22</v>
      </c>
      <c r="K59" s="34"/>
      <c r="L59" s="35"/>
      <c r="M59" s="34"/>
      <c r="N59" s="55">
        <f t="shared" si="3"/>
        <v>22</v>
      </c>
      <c r="O59" s="20"/>
    </row>
    <row r="60" spans="1:15" ht="12.75">
      <c r="A60" s="52" t="s">
        <v>180</v>
      </c>
      <c r="B60" s="34"/>
      <c r="C60" s="34"/>
      <c r="D60" s="35">
        <f t="shared" si="0"/>
        <v>0</v>
      </c>
      <c r="E60" s="54"/>
      <c r="F60" s="34"/>
      <c r="G60" s="34"/>
      <c r="H60" s="35">
        <f t="shared" si="1"/>
        <v>0</v>
      </c>
      <c r="I60" s="34"/>
      <c r="J60" s="35">
        <f t="shared" si="2"/>
        <v>0</v>
      </c>
      <c r="K60" s="34"/>
      <c r="L60" s="35"/>
      <c r="M60" s="34"/>
      <c r="N60" s="55">
        <f t="shared" si="3"/>
        <v>0</v>
      </c>
      <c r="O60" s="20"/>
    </row>
    <row r="61" spans="1:15" ht="12.75">
      <c r="A61" s="52" t="s">
        <v>181</v>
      </c>
      <c r="B61" s="34"/>
      <c r="C61" s="34"/>
      <c r="D61" s="35">
        <f t="shared" si="0"/>
        <v>0</v>
      </c>
      <c r="E61" s="54"/>
      <c r="F61" s="34"/>
      <c r="G61" s="34"/>
      <c r="H61" s="35">
        <f t="shared" si="1"/>
        <v>0</v>
      </c>
      <c r="I61" s="34"/>
      <c r="J61" s="35">
        <f t="shared" si="2"/>
        <v>0</v>
      </c>
      <c r="K61" s="34"/>
      <c r="L61" s="35"/>
      <c r="M61" s="34"/>
      <c r="N61" s="55">
        <f t="shared" si="3"/>
        <v>0</v>
      </c>
      <c r="O61" s="20"/>
    </row>
    <row r="62" spans="1:15" ht="12.75">
      <c r="A62" s="52" t="s">
        <v>182</v>
      </c>
      <c r="B62" s="34"/>
      <c r="C62" s="34"/>
      <c r="D62" s="35">
        <f t="shared" si="0"/>
        <v>0</v>
      </c>
      <c r="E62" s="54"/>
      <c r="F62" s="34"/>
      <c r="G62" s="34"/>
      <c r="H62" s="35">
        <f t="shared" si="1"/>
        <v>0</v>
      </c>
      <c r="I62" s="34"/>
      <c r="J62" s="35">
        <f t="shared" si="2"/>
        <v>0</v>
      </c>
      <c r="K62" s="34"/>
      <c r="L62" s="35"/>
      <c r="M62" s="34"/>
      <c r="N62" s="55">
        <f t="shared" si="3"/>
        <v>0</v>
      </c>
      <c r="O62" s="20"/>
    </row>
    <row r="63" spans="1:15" ht="12.75">
      <c r="A63" s="52" t="s">
        <v>183</v>
      </c>
      <c r="B63" s="34"/>
      <c r="C63" s="34"/>
      <c r="D63" s="35">
        <f t="shared" si="0"/>
        <v>0</v>
      </c>
      <c r="E63" s="54"/>
      <c r="F63" s="34"/>
      <c r="G63" s="34"/>
      <c r="H63" s="35">
        <f t="shared" si="1"/>
        <v>0</v>
      </c>
      <c r="I63" s="34"/>
      <c r="J63" s="35">
        <f t="shared" si="2"/>
        <v>0</v>
      </c>
      <c r="K63" s="34"/>
      <c r="L63" s="35"/>
      <c r="M63" s="34"/>
      <c r="N63" s="55">
        <f t="shared" si="3"/>
        <v>0</v>
      </c>
      <c r="O63" s="20" t="s">
        <v>131</v>
      </c>
    </row>
  </sheetData>
  <sheetProtection/>
  <mergeCells count="2">
    <mergeCell ref="B5:D5"/>
    <mergeCell ref="F5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9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29.00390625" style="0" customWidth="1"/>
    <col min="2" max="2" width="7.00390625" style="0" customWidth="1"/>
    <col min="3" max="3" width="5.625" style="0" customWidth="1"/>
    <col min="4" max="4" width="6.125" style="0" customWidth="1"/>
    <col min="5" max="5" width="3.375" style="0" customWidth="1"/>
    <col min="6" max="6" width="5.875" style="0" customWidth="1"/>
    <col min="7" max="7" width="6.25390625" style="0" customWidth="1"/>
    <col min="8" max="8" width="6.75390625" style="0" customWidth="1"/>
    <col min="9" max="9" width="1.875" style="0" customWidth="1"/>
    <col min="10" max="10" width="8.00390625" style="0" customWidth="1"/>
    <col min="11" max="11" width="1.875" style="0" customWidth="1"/>
    <col min="13" max="13" width="2.875" style="0" customWidth="1"/>
    <col min="14" max="14" width="7.125" style="0" customWidth="1"/>
    <col min="15" max="15" width="9.125" style="41" customWidth="1"/>
    <col min="16" max="16" width="9.125" style="12" customWidth="1"/>
  </cols>
  <sheetData>
    <row r="1" ht="12.75"/>
    <row r="2" spans="1:14" ht="12.75">
      <c r="A2" s="27"/>
      <c r="B2" s="29" t="s">
        <v>124</v>
      </c>
      <c r="C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</row>
    <row r="3" ht="12.75"/>
    <row r="4" ht="12.75"/>
    <row r="5" spans="2:8" ht="12.75">
      <c r="B5" s="133" t="s">
        <v>20</v>
      </c>
      <c r="C5" s="133"/>
      <c r="D5" s="133"/>
      <c r="F5" s="133" t="s">
        <v>26</v>
      </c>
      <c r="G5" s="133"/>
      <c r="H5" s="133"/>
    </row>
    <row r="6" spans="2:14" ht="12.75">
      <c r="B6" s="27" t="s">
        <v>80</v>
      </c>
      <c r="C6" s="27" t="s">
        <v>81</v>
      </c>
      <c r="D6" s="26" t="s">
        <v>82</v>
      </c>
      <c r="F6" s="27" t="s">
        <v>80</v>
      </c>
      <c r="G6" s="27" t="s">
        <v>83</v>
      </c>
      <c r="H6" s="26" t="s">
        <v>82</v>
      </c>
      <c r="J6" s="26" t="s">
        <v>84</v>
      </c>
      <c r="L6" s="26" t="s">
        <v>85</v>
      </c>
      <c r="N6" s="26" t="s">
        <v>86</v>
      </c>
    </row>
    <row r="7" spans="1:14" ht="12.75">
      <c r="A7" s="19" t="s">
        <v>87</v>
      </c>
      <c r="B7" s="30">
        <v>4</v>
      </c>
      <c r="C7" s="30">
        <v>16</v>
      </c>
      <c r="D7" s="31">
        <v>20</v>
      </c>
      <c r="F7" s="30">
        <v>4</v>
      </c>
      <c r="G7" s="30">
        <v>18</v>
      </c>
      <c r="H7" s="31">
        <v>22</v>
      </c>
      <c r="J7" s="30">
        <f>D7+H7</f>
        <v>42</v>
      </c>
      <c r="L7" s="30">
        <v>18</v>
      </c>
      <c r="N7" s="30">
        <v>60</v>
      </c>
    </row>
    <row r="8" spans="1:14" ht="12.75">
      <c r="A8" s="19" t="s">
        <v>88</v>
      </c>
      <c r="B8" s="30">
        <v>11</v>
      </c>
      <c r="C8" s="30">
        <v>24</v>
      </c>
      <c r="D8" s="31">
        <v>35</v>
      </c>
      <c r="F8" s="30">
        <v>11</v>
      </c>
      <c r="G8" s="30">
        <v>24</v>
      </c>
      <c r="H8" s="31">
        <v>35</v>
      </c>
      <c r="J8" s="30">
        <f>D8+H8</f>
        <v>70</v>
      </c>
      <c r="L8" s="30">
        <v>30</v>
      </c>
      <c r="N8" s="30">
        <v>100</v>
      </c>
    </row>
    <row r="9" spans="1:15" ht="12.75">
      <c r="A9" s="43" t="s">
        <v>89</v>
      </c>
      <c r="B9" s="34">
        <v>9</v>
      </c>
      <c r="C9" s="34">
        <v>19</v>
      </c>
      <c r="D9" s="35">
        <f>B9+C9</f>
        <v>28</v>
      </c>
      <c r="E9" s="20"/>
      <c r="F9" s="34">
        <v>6</v>
      </c>
      <c r="G9" s="34">
        <v>20</v>
      </c>
      <c r="H9" s="35">
        <f>G9+F9</f>
        <v>26</v>
      </c>
      <c r="I9" s="34"/>
      <c r="J9" s="35">
        <f>D9+H9</f>
        <v>54</v>
      </c>
      <c r="K9" s="23"/>
      <c r="L9" s="38">
        <v>18</v>
      </c>
      <c r="M9" s="24"/>
      <c r="N9" s="25">
        <f>L9+J9</f>
        <v>72</v>
      </c>
      <c r="O9" s="41" t="s">
        <v>133</v>
      </c>
    </row>
    <row r="10" spans="1:14" ht="12.75">
      <c r="A10" s="32" t="s">
        <v>90</v>
      </c>
      <c r="B10" s="34">
        <v>10</v>
      </c>
      <c r="C10" s="36">
        <v>16</v>
      </c>
      <c r="D10" s="35">
        <f aca="true" t="shared" si="0" ref="D10:D49">B10+C10</f>
        <v>26</v>
      </c>
      <c r="E10" s="20"/>
      <c r="F10" s="34">
        <v>9</v>
      </c>
      <c r="G10" s="34">
        <v>21</v>
      </c>
      <c r="H10" s="35">
        <f aca="true" t="shared" si="1" ref="H10:H45">G10+F10</f>
        <v>30</v>
      </c>
      <c r="I10" s="34"/>
      <c r="J10" s="35">
        <f aca="true" t="shared" si="2" ref="J10:J45">D10+H10</f>
        <v>56</v>
      </c>
      <c r="K10" s="23"/>
      <c r="L10" s="50"/>
      <c r="M10" s="24"/>
      <c r="N10" s="25">
        <f aca="true" t="shared" si="3" ref="N10:N49">L10+J10</f>
        <v>56</v>
      </c>
    </row>
    <row r="11" spans="1:14" ht="12.75">
      <c r="A11" s="32" t="s">
        <v>91</v>
      </c>
      <c r="B11" s="34">
        <v>11</v>
      </c>
      <c r="C11" s="34">
        <v>23</v>
      </c>
      <c r="D11" s="35">
        <f t="shared" si="0"/>
        <v>34</v>
      </c>
      <c r="E11" s="20"/>
      <c r="F11" s="34">
        <v>10</v>
      </c>
      <c r="G11" s="34">
        <v>24</v>
      </c>
      <c r="H11" s="35">
        <f t="shared" si="1"/>
        <v>34</v>
      </c>
      <c r="I11" s="34"/>
      <c r="J11" s="35">
        <f t="shared" si="2"/>
        <v>68</v>
      </c>
      <c r="K11" s="23"/>
      <c r="L11" s="50"/>
      <c r="M11" s="24"/>
      <c r="N11" s="25">
        <f t="shared" si="3"/>
        <v>68</v>
      </c>
    </row>
    <row r="12" spans="1:14" ht="12.75">
      <c r="A12" s="32" t="s">
        <v>92</v>
      </c>
      <c r="B12" s="34">
        <v>9</v>
      </c>
      <c r="C12" s="34">
        <v>19</v>
      </c>
      <c r="D12" s="35">
        <f t="shared" si="0"/>
        <v>28</v>
      </c>
      <c r="E12" s="20"/>
      <c r="F12" s="34">
        <v>10</v>
      </c>
      <c r="G12" s="34">
        <v>19</v>
      </c>
      <c r="H12" s="35">
        <f t="shared" si="1"/>
        <v>29</v>
      </c>
      <c r="I12" s="34"/>
      <c r="J12" s="35">
        <f t="shared" si="2"/>
        <v>57</v>
      </c>
      <c r="K12" s="23"/>
      <c r="L12" s="50"/>
      <c r="M12" s="24"/>
      <c r="N12" s="25">
        <f t="shared" si="3"/>
        <v>57</v>
      </c>
    </row>
    <row r="13" spans="1:15" ht="12.75">
      <c r="A13" s="43" t="s">
        <v>93</v>
      </c>
      <c r="B13" s="44">
        <v>10</v>
      </c>
      <c r="C13" s="44">
        <v>23</v>
      </c>
      <c r="D13" s="45">
        <f t="shared" si="0"/>
        <v>33</v>
      </c>
      <c r="E13" s="42"/>
      <c r="F13" s="44">
        <v>10</v>
      </c>
      <c r="G13" s="44">
        <v>20</v>
      </c>
      <c r="H13" s="45">
        <f t="shared" si="1"/>
        <v>30</v>
      </c>
      <c r="I13" s="44"/>
      <c r="J13" s="45">
        <f t="shared" si="2"/>
        <v>63</v>
      </c>
      <c r="K13" s="23"/>
      <c r="L13" s="50"/>
      <c r="M13" s="24"/>
      <c r="N13" s="25">
        <f t="shared" si="3"/>
        <v>63</v>
      </c>
      <c r="O13" s="40" t="s">
        <v>132</v>
      </c>
    </row>
    <row r="14" spans="1:14" ht="12.75">
      <c r="A14" s="32" t="s">
        <v>94</v>
      </c>
      <c r="B14" s="34">
        <v>11</v>
      </c>
      <c r="C14" s="34">
        <v>23</v>
      </c>
      <c r="D14" s="35">
        <f t="shared" si="0"/>
        <v>34</v>
      </c>
      <c r="E14" s="20"/>
      <c r="F14" s="34">
        <v>10</v>
      </c>
      <c r="G14" s="34">
        <v>20</v>
      </c>
      <c r="H14" s="35">
        <f t="shared" si="1"/>
        <v>30</v>
      </c>
      <c r="I14" s="34"/>
      <c r="J14" s="35">
        <f t="shared" si="2"/>
        <v>64</v>
      </c>
      <c r="K14" s="23"/>
      <c r="L14" s="50"/>
      <c r="M14" s="24"/>
      <c r="N14" s="25">
        <f t="shared" si="3"/>
        <v>64</v>
      </c>
    </row>
    <row r="15" spans="1:14" ht="12.75">
      <c r="A15" s="32" t="s">
        <v>95</v>
      </c>
      <c r="B15" s="34">
        <v>10</v>
      </c>
      <c r="C15" s="34">
        <v>16</v>
      </c>
      <c r="D15" s="35">
        <f t="shared" si="0"/>
        <v>26</v>
      </c>
      <c r="E15" s="20"/>
      <c r="F15" s="34">
        <v>9</v>
      </c>
      <c r="G15" s="34">
        <v>20</v>
      </c>
      <c r="H15" s="35">
        <f t="shared" si="1"/>
        <v>29</v>
      </c>
      <c r="I15" s="34"/>
      <c r="J15" s="35">
        <f t="shared" si="2"/>
        <v>55</v>
      </c>
      <c r="K15" s="23"/>
      <c r="L15" s="50"/>
      <c r="M15" s="24"/>
      <c r="N15" s="25">
        <f t="shared" si="3"/>
        <v>55</v>
      </c>
    </row>
    <row r="16" spans="1:14" ht="12.75">
      <c r="A16" s="33"/>
      <c r="B16" s="23"/>
      <c r="C16" s="23"/>
      <c r="D16" s="22"/>
      <c r="E16" s="20"/>
      <c r="F16" s="20"/>
      <c r="G16" s="20"/>
      <c r="H16" s="21"/>
      <c r="I16" s="20"/>
      <c r="J16" s="22"/>
      <c r="K16" s="23"/>
      <c r="L16" s="22"/>
      <c r="M16" s="24"/>
      <c r="N16" s="25"/>
    </row>
    <row r="17" spans="1:14" ht="12.75">
      <c r="A17" s="32"/>
      <c r="B17" s="34"/>
      <c r="C17" s="34"/>
      <c r="D17" s="35"/>
      <c r="E17" s="20"/>
      <c r="F17" s="20"/>
      <c r="G17" s="20"/>
      <c r="H17" s="21"/>
      <c r="I17" s="20"/>
      <c r="J17" s="22"/>
      <c r="K17" s="23"/>
      <c r="L17" s="22"/>
      <c r="M17" s="24"/>
      <c r="N17" s="25"/>
    </row>
    <row r="18" spans="1:16" ht="12.75">
      <c r="A18" s="32" t="s">
        <v>96</v>
      </c>
      <c r="B18" s="34">
        <v>8</v>
      </c>
      <c r="C18" s="34">
        <v>23</v>
      </c>
      <c r="D18" s="35">
        <f t="shared" si="0"/>
        <v>31</v>
      </c>
      <c r="E18" s="20"/>
      <c r="F18" s="39">
        <v>7</v>
      </c>
      <c r="G18" s="39">
        <v>24</v>
      </c>
      <c r="H18" s="38">
        <f t="shared" si="1"/>
        <v>31</v>
      </c>
      <c r="I18" s="37"/>
      <c r="J18" s="38">
        <f t="shared" si="2"/>
        <v>62</v>
      </c>
      <c r="K18" s="39"/>
      <c r="L18" s="38">
        <v>29</v>
      </c>
      <c r="M18" s="24"/>
      <c r="N18" s="25">
        <f t="shared" si="3"/>
        <v>91</v>
      </c>
      <c r="O18" s="41" t="s">
        <v>129</v>
      </c>
      <c r="P18" s="12" t="s">
        <v>130</v>
      </c>
    </row>
    <row r="19" spans="1:14" ht="12.75">
      <c r="A19" s="32" t="s">
        <v>97</v>
      </c>
      <c r="B19" s="34">
        <v>10</v>
      </c>
      <c r="C19" s="34">
        <v>22</v>
      </c>
      <c r="D19" s="35">
        <f t="shared" si="0"/>
        <v>32</v>
      </c>
      <c r="E19" s="20"/>
      <c r="F19" s="40">
        <v>4</v>
      </c>
      <c r="G19" s="40">
        <v>18</v>
      </c>
      <c r="H19" s="47">
        <f t="shared" si="1"/>
        <v>22</v>
      </c>
      <c r="I19" s="20"/>
      <c r="J19" s="38">
        <f t="shared" si="2"/>
        <v>54</v>
      </c>
      <c r="K19" s="23"/>
      <c r="L19" s="50"/>
      <c r="M19" s="24"/>
      <c r="N19" s="25">
        <f t="shared" si="3"/>
        <v>54</v>
      </c>
    </row>
    <row r="20" spans="1:16" ht="12.75">
      <c r="A20" s="32" t="s">
        <v>98</v>
      </c>
      <c r="B20" s="34">
        <v>11</v>
      </c>
      <c r="C20" s="34">
        <v>17</v>
      </c>
      <c r="D20" s="35">
        <f t="shared" si="0"/>
        <v>28</v>
      </c>
      <c r="E20" s="20"/>
      <c r="F20" s="39">
        <v>9</v>
      </c>
      <c r="G20" s="39">
        <v>24</v>
      </c>
      <c r="H20" s="38">
        <f t="shared" si="1"/>
        <v>33</v>
      </c>
      <c r="I20" s="37"/>
      <c r="J20" s="38">
        <f t="shared" si="2"/>
        <v>61</v>
      </c>
      <c r="K20" s="39"/>
      <c r="L20" s="38">
        <v>30</v>
      </c>
      <c r="M20" s="24"/>
      <c r="N20" s="25">
        <f t="shared" si="3"/>
        <v>91</v>
      </c>
      <c r="O20" s="41" t="s">
        <v>129</v>
      </c>
      <c r="P20" s="12" t="s">
        <v>130</v>
      </c>
    </row>
    <row r="21" spans="1:14" ht="12.75">
      <c r="A21" s="32" t="s">
        <v>99</v>
      </c>
      <c r="B21" s="34">
        <v>9</v>
      </c>
      <c r="C21" s="34">
        <v>17</v>
      </c>
      <c r="D21" s="35">
        <f t="shared" si="0"/>
        <v>26</v>
      </c>
      <c r="E21" s="20"/>
      <c r="F21" s="40">
        <v>10</v>
      </c>
      <c r="G21" s="40">
        <v>21</v>
      </c>
      <c r="H21" s="47">
        <f t="shared" si="1"/>
        <v>31</v>
      </c>
      <c r="I21" s="20"/>
      <c r="J21" s="38">
        <f t="shared" si="2"/>
        <v>57</v>
      </c>
      <c r="K21" s="23"/>
      <c r="L21" s="50"/>
      <c r="M21" s="24"/>
      <c r="N21" s="25">
        <f t="shared" si="3"/>
        <v>57</v>
      </c>
    </row>
    <row r="22" spans="1:14" ht="12.75">
      <c r="A22" s="32" t="s">
        <v>100</v>
      </c>
      <c r="B22" s="34">
        <v>7</v>
      </c>
      <c r="C22" s="36">
        <v>21</v>
      </c>
      <c r="D22" s="35">
        <f t="shared" si="0"/>
        <v>28</v>
      </c>
      <c r="E22" s="20"/>
      <c r="F22" s="40">
        <v>10</v>
      </c>
      <c r="G22" s="40">
        <v>24</v>
      </c>
      <c r="H22" s="47">
        <f t="shared" si="1"/>
        <v>34</v>
      </c>
      <c r="I22" s="20"/>
      <c r="J22" s="38">
        <f t="shared" si="2"/>
        <v>62</v>
      </c>
      <c r="K22" s="23"/>
      <c r="L22" s="50"/>
      <c r="M22" s="24"/>
      <c r="N22" s="25">
        <f t="shared" si="3"/>
        <v>62</v>
      </c>
    </row>
    <row r="23" spans="1:16" ht="12.75">
      <c r="A23" s="32" t="s">
        <v>101</v>
      </c>
      <c r="B23" s="34">
        <v>10</v>
      </c>
      <c r="C23" s="34">
        <v>23</v>
      </c>
      <c r="D23" s="35">
        <f t="shared" si="0"/>
        <v>33</v>
      </c>
      <c r="E23" s="20"/>
      <c r="F23" s="39">
        <v>10</v>
      </c>
      <c r="G23" s="39">
        <v>24</v>
      </c>
      <c r="H23" s="38">
        <f t="shared" si="1"/>
        <v>34</v>
      </c>
      <c r="I23" s="37"/>
      <c r="J23" s="38">
        <f t="shared" si="2"/>
        <v>67</v>
      </c>
      <c r="K23" s="39"/>
      <c r="L23" s="38">
        <v>29</v>
      </c>
      <c r="M23" s="24"/>
      <c r="N23" s="25">
        <f t="shared" si="3"/>
        <v>96</v>
      </c>
      <c r="O23" s="41" t="s">
        <v>129</v>
      </c>
      <c r="P23" s="12" t="s">
        <v>130</v>
      </c>
    </row>
    <row r="24" spans="1:14" ht="12.75">
      <c r="A24" s="32" t="s">
        <v>102</v>
      </c>
      <c r="B24" s="34">
        <v>11</v>
      </c>
      <c r="C24" s="34">
        <v>22</v>
      </c>
      <c r="D24" s="35">
        <f t="shared" si="0"/>
        <v>33</v>
      </c>
      <c r="E24" s="20"/>
      <c r="F24" s="40">
        <v>9</v>
      </c>
      <c r="G24" s="40">
        <v>24</v>
      </c>
      <c r="H24" s="47">
        <f t="shared" si="1"/>
        <v>33</v>
      </c>
      <c r="I24" s="20"/>
      <c r="J24" s="38">
        <f t="shared" si="2"/>
        <v>66</v>
      </c>
      <c r="K24" s="23"/>
      <c r="L24" s="50"/>
      <c r="M24" s="24"/>
      <c r="N24" s="25">
        <f t="shared" si="3"/>
        <v>66</v>
      </c>
    </row>
    <row r="25" spans="1:14" ht="12.75">
      <c r="A25" s="32" t="s">
        <v>103</v>
      </c>
      <c r="B25" s="34">
        <v>9</v>
      </c>
      <c r="C25" s="34">
        <v>19</v>
      </c>
      <c r="D25" s="35">
        <f t="shared" si="0"/>
        <v>28</v>
      </c>
      <c r="E25" s="20"/>
      <c r="F25" s="40">
        <v>10</v>
      </c>
      <c r="G25" s="40">
        <v>19</v>
      </c>
      <c r="H25" s="47">
        <f t="shared" si="1"/>
        <v>29</v>
      </c>
      <c r="I25" s="20"/>
      <c r="J25" s="38">
        <f t="shared" si="2"/>
        <v>57</v>
      </c>
      <c r="K25" s="23"/>
      <c r="L25" s="50"/>
      <c r="M25" s="24"/>
      <c r="N25" s="25">
        <f t="shared" si="3"/>
        <v>57</v>
      </c>
    </row>
    <row r="26" spans="1:14" ht="12.75">
      <c r="A26" s="32" t="s">
        <v>104</v>
      </c>
      <c r="B26" s="34">
        <v>11</v>
      </c>
      <c r="C26" s="34">
        <v>21</v>
      </c>
      <c r="D26" s="35">
        <f t="shared" si="0"/>
        <v>32</v>
      </c>
      <c r="E26" s="20"/>
      <c r="F26" s="40">
        <v>10</v>
      </c>
      <c r="G26" s="40">
        <v>21</v>
      </c>
      <c r="H26" s="47">
        <f t="shared" si="1"/>
        <v>31</v>
      </c>
      <c r="I26" s="20"/>
      <c r="J26" s="38">
        <f t="shared" si="2"/>
        <v>63</v>
      </c>
      <c r="K26" s="23"/>
      <c r="L26" s="50"/>
      <c r="M26" s="24"/>
      <c r="N26" s="25">
        <f t="shared" si="3"/>
        <v>63</v>
      </c>
    </row>
    <row r="27" spans="1:14" ht="12.75">
      <c r="A27" s="32" t="s">
        <v>105</v>
      </c>
      <c r="B27" s="34">
        <v>9</v>
      </c>
      <c r="C27" s="40">
        <v>17</v>
      </c>
      <c r="D27" s="35">
        <f t="shared" si="0"/>
        <v>26</v>
      </c>
      <c r="E27" s="20"/>
      <c r="F27" s="40">
        <v>6</v>
      </c>
      <c r="G27" s="40">
        <v>23</v>
      </c>
      <c r="H27" s="47">
        <f t="shared" si="1"/>
        <v>29</v>
      </c>
      <c r="I27" s="20"/>
      <c r="J27" s="38">
        <f t="shared" si="2"/>
        <v>55</v>
      </c>
      <c r="K27" s="23"/>
      <c r="L27" s="50"/>
      <c r="M27" s="24"/>
      <c r="N27" s="25">
        <f t="shared" si="3"/>
        <v>55</v>
      </c>
    </row>
    <row r="28" spans="1:16" ht="12.75">
      <c r="A28" s="46" t="s">
        <v>106</v>
      </c>
      <c r="B28" s="34">
        <v>9</v>
      </c>
      <c r="C28" s="34">
        <v>22</v>
      </c>
      <c r="D28" s="35">
        <f t="shared" si="0"/>
        <v>31</v>
      </c>
      <c r="E28" s="20"/>
      <c r="F28" s="39">
        <v>11</v>
      </c>
      <c r="G28" s="39">
        <v>24</v>
      </c>
      <c r="H28" s="38">
        <f t="shared" si="1"/>
        <v>35</v>
      </c>
      <c r="I28" s="37"/>
      <c r="J28" s="38">
        <f t="shared" si="2"/>
        <v>66</v>
      </c>
      <c r="K28" s="37"/>
      <c r="L28" s="38">
        <v>24</v>
      </c>
      <c r="M28" s="24"/>
      <c r="N28" s="25">
        <f t="shared" si="3"/>
        <v>90</v>
      </c>
      <c r="O28" s="42" t="s">
        <v>129</v>
      </c>
      <c r="P28" s="12" t="s">
        <v>130</v>
      </c>
    </row>
    <row r="29" spans="1:14" ht="12.75">
      <c r="A29" s="32" t="s">
        <v>107</v>
      </c>
      <c r="B29" s="34">
        <v>9</v>
      </c>
      <c r="C29" s="34">
        <v>21</v>
      </c>
      <c r="D29" s="35">
        <f t="shared" si="0"/>
        <v>30</v>
      </c>
      <c r="E29" s="20"/>
      <c r="F29" s="40">
        <v>8</v>
      </c>
      <c r="G29" s="40">
        <v>18</v>
      </c>
      <c r="H29" s="47">
        <f t="shared" si="1"/>
        <v>26</v>
      </c>
      <c r="I29" s="20"/>
      <c r="J29" s="38">
        <f t="shared" si="2"/>
        <v>56</v>
      </c>
      <c r="K29" s="23"/>
      <c r="L29" s="50"/>
      <c r="M29" s="24"/>
      <c r="N29" s="25">
        <f t="shared" si="3"/>
        <v>56</v>
      </c>
    </row>
    <row r="30" spans="1:14" ht="12.75">
      <c r="A30" s="32" t="s">
        <v>108</v>
      </c>
      <c r="B30" s="34">
        <v>7</v>
      </c>
      <c r="C30" s="36">
        <v>20</v>
      </c>
      <c r="D30" s="35">
        <f t="shared" si="0"/>
        <v>27</v>
      </c>
      <c r="E30" s="20"/>
      <c r="F30" s="40">
        <v>6</v>
      </c>
      <c r="G30" s="40">
        <v>22</v>
      </c>
      <c r="H30" s="47">
        <f t="shared" si="1"/>
        <v>28</v>
      </c>
      <c r="I30" s="20"/>
      <c r="J30" s="38">
        <f t="shared" si="2"/>
        <v>55</v>
      </c>
      <c r="K30" s="23"/>
      <c r="L30" s="50"/>
      <c r="M30" s="24"/>
      <c r="N30" s="25">
        <f t="shared" si="3"/>
        <v>55</v>
      </c>
    </row>
    <row r="31" spans="1:16" ht="12.75">
      <c r="A31" s="32" t="s">
        <v>109</v>
      </c>
      <c r="B31" s="34">
        <v>10</v>
      </c>
      <c r="C31" s="34">
        <v>22</v>
      </c>
      <c r="D31" s="35">
        <f t="shared" si="0"/>
        <v>32</v>
      </c>
      <c r="E31" s="20"/>
      <c r="F31" s="39">
        <v>10</v>
      </c>
      <c r="G31" s="39">
        <v>24</v>
      </c>
      <c r="H31" s="38">
        <f t="shared" si="1"/>
        <v>34</v>
      </c>
      <c r="I31" s="37"/>
      <c r="J31" s="38">
        <f t="shared" si="2"/>
        <v>66</v>
      </c>
      <c r="K31" s="39"/>
      <c r="L31" s="38">
        <v>26</v>
      </c>
      <c r="M31" s="24"/>
      <c r="N31" s="25">
        <f t="shared" si="3"/>
        <v>92</v>
      </c>
      <c r="O31" s="41" t="s">
        <v>129</v>
      </c>
      <c r="P31" s="12" t="s">
        <v>130</v>
      </c>
    </row>
    <row r="32" spans="1:14" ht="12.75">
      <c r="A32" s="32" t="s">
        <v>110</v>
      </c>
      <c r="B32" s="34">
        <v>9</v>
      </c>
      <c r="C32" s="36">
        <v>20</v>
      </c>
      <c r="D32" s="35">
        <f t="shared" si="0"/>
        <v>29</v>
      </c>
      <c r="E32" s="20"/>
      <c r="F32" s="40">
        <v>7</v>
      </c>
      <c r="G32" s="40">
        <v>18</v>
      </c>
      <c r="H32" s="47">
        <f t="shared" si="1"/>
        <v>25</v>
      </c>
      <c r="I32" s="20"/>
      <c r="J32" s="38">
        <f t="shared" si="2"/>
        <v>54</v>
      </c>
      <c r="K32" s="23"/>
      <c r="L32" s="50"/>
      <c r="M32" s="24"/>
      <c r="N32" s="25">
        <f t="shared" si="3"/>
        <v>54</v>
      </c>
    </row>
    <row r="33" spans="1:14" ht="12.75">
      <c r="A33" s="32" t="s">
        <v>111</v>
      </c>
      <c r="B33" s="34">
        <v>6</v>
      </c>
      <c r="C33" s="34">
        <v>21</v>
      </c>
      <c r="D33" s="35">
        <f t="shared" si="0"/>
        <v>27</v>
      </c>
      <c r="E33" s="20"/>
      <c r="F33" s="40">
        <v>8</v>
      </c>
      <c r="G33" s="40">
        <v>21</v>
      </c>
      <c r="H33" s="47">
        <f t="shared" si="1"/>
        <v>29</v>
      </c>
      <c r="I33" s="20"/>
      <c r="J33" s="38">
        <f t="shared" si="2"/>
        <v>56</v>
      </c>
      <c r="K33" s="23"/>
      <c r="L33" s="50"/>
      <c r="M33" s="24"/>
      <c r="N33" s="25">
        <f t="shared" si="3"/>
        <v>56</v>
      </c>
    </row>
    <row r="34" spans="1:14" ht="12.75">
      <c r="A34" s="32" t="s">
        <v>112</v>
      </c>
      <c r="B34" s="34">
        <v>11</v>
      </c>
      <c r="C34" s="34">
        <v>18</v>
      </c>
      <c r="D34" s="35">
        <f t="shared" si="0"/>
        <v>29</v>
      </c>
      <c r="E34" s="20"/>
      <c r="F34" s="40">
        <v>4</v>
      </c>
      <c r="G34" s="40">
        <v>18</v>
      </c>
      <c r="H34" s="47">
        <f t="shared" si="1"/>
        <v>22</v>
      </c>
      <c r="I34" s="20"/>
      <c r="J34" s="38">
        <f t="shared" si="2"/>
        <v>51</v>
      </c>
      <c r="K34" s="23"/>
      <c r="L34" s="50"/>
      <c r="M34" s="24"/>
      <c r="N34" s="25">
        <f t="shared" si="3"/>
        <v>51</v>
      </c>
    </row>
    <row r="35" spans="1:16" ht="12.75">
      <c r="A35" s="32" t="s">
        <v>113</v>
      </c>
      <c r="B35" s="34">
        <v>10</v>
      </c>
      <c r="C35" s="40">
        <v>19</v>
      </c>
      <c r="D35" s="35">
        <f t="shared" si="0"/>
        <v>29</v>
      </c>
      <c r="E35" s="20"/>
      <c r="F35" s="39">
        <v>7</v>
      </c>
      <c r="G35" s="39">
        <v>24</v>
      </c>
      <c r="H35" s="38">
        <f t="shared" si="1"/>
        <v>31</v>
      </c>
      <c r="I35" s="37"/>
      <c r="J35" s="38">
        <f t="shared" si="2"/>
        <v>60</v>
      </c>
      <c r="K35" s="38"/>
      <c r="L35" s="38">
        <v>30</v>
      </c>
      <c r="M35" s="24"/>
      <c r="N35" s="25">
        <f t="shared" si="3"/>
        <v>90</v>
      </c>
      <c r="O35" s="41" t="s">
        <v>129</v>
      </c>
      <c r="P35" s="12" t="s">
        <v>130</v>
      </c>
    </row>
    <row r="36" spans="1:16" ht="12.75">
      <c r="A36" s="32" t="s">
        <v>114</v>
      </c>
      <c r="B36" s="34">
        <v>9</v>
      </c>
      <c r="C36" s="34">
        <v>22</v>
      </c>
      <c r="D36" s="35">
        <f t="shared" si="0"/>
        <v>31</v>
      </c>
      <c r="E36" s="20"/>
      <c r="F36" s="39">
        <v>5</v>
      </c>
      <c r="G36" s="39">
        <v>22</v>
      </c>
      <c r="H36" s="38">
        <f>G36+F36</f>
        <v>27</v>
      </c>
      <c r="I36" s="37"/>
      <c r="J36" s="38">
        <f>D36+H36</f>
        <v>58</v>
      </c>
      <c r="K36" s="38"/>
      <c r="L36" s="38">
        <v>25</v>
      </c>
      <c r="M36" s="24"/>
      <c r="N36" s="25">
        <f t="shared" si="3"/>
        <v>83</v>
      </c>
      <c r="O36" s="42" t="s">
        <v>129</v>
      </c>
      <c r="P36" s="12" t="s">
        <v>131</v>
      </c>
    </row>
    <row r="37" spans="1:16" ht="12.75">
      <c r="A37" s="32" t="s">
        <v>115</v>
      </c>
      <c r="B37" s="34">
        <v>10</v>
      </c>
      <c r="C37" s="34">
        <v>22</v>
      </c>
      <c r="D37" s="35">
        <f t="shared" si="0"/>
        <v>32</v>
      </c>
      <c r="E37" s="20"/>
      <c r="F37" s="39">
        <v>11</v>
      </c>
      <c r="G37" s="39">
        <v>24</v>
      </c>
      <c r="H37" s="38">
        <f t="shared" si="1"/>
        <v>35</v>
      </c>
      <c r="I37" s="37"/>
      <c r="J37" s="38">
        <f t="shared" si="2"/>
        <v>67</v>
      </c>
      <c r="K37" s="39"/>
      <c r="L37" s="38">
        <v>28</v>
      </c>
      <c r="M37" s="24"/>
      <c r="N37" s="25">
        <f t="shared" si="3"/>
        <v>95</v>
      </c>
      <c r="O37" s="41" t="s">
        <v>129</v>
      </c>
      <c r="P37" s="12" t="s">
        <v>130</v>
      </c>
    </row>
    <row r="38" spans="1:14" ht="12.75">
      <c r="A38" s="32" t="s">
        <v>116</v>
      </c>
      <c r="B38" s="34">
        <v>9</v>
      </c>
      <c r="C38" s="34">
        <v>18</v>
      </c>
      <c r="D38" s="35">
        <f t="shared" si="0"/>
        <v>27</v>
      </c>
      <c r="E38" s="20"/>
      <c r="F38" s="40">
        <v>6</v>
      </c>
      <c r="G38" s="40">
        <v>18</v>
      </c>
      <c r="H38" s="47">
        <f t="shared" si="1"/>
        <v>24</v>
      </c>
      <c r="I38" s="20"/>
      <c r="J38" s="38">
        <f t="shared" si="2"/>
        <v>51</v>
      </c>
      <c r="K38" s="23"/>
      <c r="L38" s="50"/>
      <c r="M38" s="24"/>
      <c r="N38" s="25">
        <f t="shared" si="3"/>
        <v>51</v>
      </c>
    </row>
    <row r="39" spans="1:16" ht="12.75">
      <c r="A39" s="32" t="s">
        <v>117</v>
      </c>
      <c r="B39" s="34">
        <v>10</v>
      </c>
      <c r="C39" s="34">
        <v>23</v>
      </c>
      <c r="D39" s="35">
        <f t="shared" si="0"/>
        <v>33</v>
      </c>
      <c r="E39" s="20"/>
      <c r="F39" s="39">
        <v>10</v>
      </c>
      <c r="G39" s="39">
        <v>24</v>
      </c>
      <c r="H39" s="38">
        <f t="shared" si="1"/>
        <v>34</v>
      </c>
      <c r="I39" s="37"/>
      <c r="J39" s="38">
        <f t="shared" si="2"/>
        <v>67</v>
      </c>
      <c r="K39" s="39"/>
      <c r="L39" s="38">
        <v>28</v>
      </c>
      <c r="M39" s="24"/>
      <c r="N39" s="25">
        <f t="shared" si="3"/>
        <v>95</v>
      </c>
      <c r="O39" s="41" t="s">
        <v>129</v>
      </c>
      <c r="P39" s="12" t="s">
        <v>130</v>
      </c>
    </row>
    <row r="40" spans="1:14" ht="12.75">
      <c r="A40" s="32" t="s">
        <v>118</v>
      </c>
      <c r="B40" s="34">
        <v>9</v>
      </c>
      <c r="C40" s="34">
        <v>22</v>
      </c>
      <c r="D40" s="35">
        <f t="shared" si="0"/>
        <v>31</v>
      </c>
      <c r="E40" s="20"/>
      <c r="F40" s="40">
        <v>10</v>
      </c>
      <c r="G40" s="40">
        <v>22</v>
      </c>
      <c r="H40" s="47">
        <f t="shared" si="1"/>
        <v>32</v>
      </c>
      <c r="I40" s="20"/>
      <c r="J40" s="38">
        <f t="shared" si="2"/>
        <v>63</v>
      </c>
      <c r="K40" s="23"/>
      <c r="L40" s="50"/>
      <c r="M40" s="24"/>
      <c r="N40" s="25">
        <f t="shared" si="3"/>
        <v>63</v>
      </c>
    </row>
    <row r="41" spans="1:14" ht="12.75">
      <c r="A41" s="32" t="s">
        <v>119</v>
      </c>
      <c r="B41" s="34">
        <v>10</v>
      </c>
      <c r="C41" s="34">
        <v>22</v>
      </c>
      <c r="D41" s="35">
        <f t="shared" si="0"/>
        <v>32</v>
      </c>
      <c r="E41" s="20"/>
      <c r="F41" s="40">
        <v>6</v>
      </c>
      <c r="G41" s="40">
        <v>22</v>
      </c>
      <c r="H41" s="47">
        <f t="shared" si="1"/>
        <v>28</v>
      </c>
      <c r="I41" s="20"/>
      <c r="J41" s="38">
        <f t="shared" si="2"/>
        <v>60</v>
      </c>
      <c r="K41" s="23"/>
      <c r="L41" s="50"/>
      <c r="M41" s="24"/>
      <c r="N41" s="25">
        <f t="shared" si="3"/>
        <v>60</v>
      </c>
    </row>
    <row r="42" spans="1:16" ht="12.75">
      <c r="A42" s="32" t="s">
        <v>120</v>
      </c>
      <c r="B42" s="34">
        <v>9</v>
      </c>
      <c r="C42" s="34">
        <v>22</v>
      </c>
      <c r="D42" s="35">
        <f t="shared" si="0"/>
        <v>31</v>
      </c>
      <c r="E42" s="20"/>
      <c r="F42" s="39">
        <v>5</v>
      </c>
      <c r="G42" s="39">
        <v>22</v>
      </c>
      <c r="H42" s="38">
        <f t="shared" si="1"/>
        <v>27</v>
      </c>
      <c r="I42" s="37"/>
      <c r="J42" s="38">
        <f t="shared" si="2"/>
        <v>58</v>
      </c>
      <c r="K42" s="38"/>
      <c r="L42" s="38">
        <v>26</v>
      </c>
      <c r="M42" s="24"/>
      <c r="N42" s="25">
        <f t="shared" si="3"/>
        <v>84</v>
      </c>
      <c r="O42" s="42" t="s">
        <v>129</v>
      </c>
      <c r="P42" s="12" t="s">
        <v>131</v>
      </c>
    </row>
    <row r="43" spans="1:16" ht="12.75">
      <c r="A43" s="32" t="s">
        <v>121</v>
      </c>
      <c r="B43" s="34">
        <v>10</v>
      </c>
      <c r="C43" s="34">
        <v>22</v>
      </c>
      <c r="D43" s="35">
        <f t="shared" si="0"/>
        <v>32</v>
      </c>
      <c r="E43" s="20"/>
      <c r="F43" s="39">
        <v>10</v>
      </c>
      <c r="G43" s="39">
        <v>24</v>
      </c>
      <c r="H43" s="38">
        <f t="shared" si="1"/>
        <v>34</v>
      </c>
      <c r="I43" s="37"/>
      <c r="J43" s="38">
        <f t="shared" si="2"/>
        <v>66</v>
      </c>
      <c r="K43" s="39"/>
      <c r="L43" s="38">
        <v>25</v>
      </c>
      <c r="M43" s="24"/>
      <c r="N43" s="25">
        <f t="shared" si="3"/>
        <v>91</v>
      </c>
      <c r="O43" s="41" t="s">
        <v>129</v>
      </c>
      <c r="P43" s="12" t="s">
        <v>130</v>
      </c>
    </row>
    <row r="44" spans="1:16" ht="12.75">
      <c r="A44" s="32" t="s">
        <v>122</v>
      </c>
      <c r="B44" s="34">
        <v>10</v>
      </c>
      <c r="C44" s="34">
        <v>21</v>
      </c>
      <c r="D44" s="35">
        <f t="shared" si="0"/>
        <v>31</v>
      </c>
      <c r="E44" s="20"/>
      <c r="F44" s="39">
        <v>11</v>
      </c>
      <c r="G44" s="39">
        <v>24</v>
      </c>
      <c r="H44" s="38">
        <f t="shared" si="1"/>
        <v>35</v>
      </c>
      <c r="I44" s="37"/>
      <c r="J44" s="38">
        <f t="shared" si="2"/>
        <v>66</v>
      </c>
      <c r="K44" s="39"/>
      <c r="L44" s="38">
        <v>28</v>
      </c>
      <c r="M44" s="24"/>
      <c r="N44" s="25">
        <f t="shared" si="3"/>
        <v>94</v>
      </c>
      <c r="O44" s="41" t="s">
        <v>129</v>
      </c>
      <c r="P44" s="12" t="s">
        <v>130</v>
      </c>
    </row>
    <row r="45" spans="1:16" ht="12.75">
      <c r="A45" s="32" t="s">
        <v>123</v>
      </c>
      <c r="B45" s="34">
        <v>9</v>
      </c>
      <c r="C45" s="34">
        <v>21</v>
      </c>
      <c r="D45" s="35">
        <f t="shared" si="0"/>
        <v>30</v>
      </c>
      <c r="E45" s="20"/>
      <c r="F45" s="39">
        <v>5</v>
      </c>
      <c r="G45" s="39">
        <v>22</v>
      </c>
      <c r="H45" s="38">
        <f t="shared" si="1"/>
        <v>27</v>
      </c>
      <c r="I45" s="37"/>
      <c r="J45" s="38">
        <f t="shared" si="2"/>
        <v>57</v>
      </c>
      <c r="K45" s="38"/>
      <c r="L45" s="38">
        <v>23</v>
      </c>
      <c r="M45" s="24"/>
      <c r="N45" s="25">
        <f t="shared" si="3"/>
        <v>80</v>
      </c>
      <c r="O45" s="42" t="s">
        <v>129</v>
      </c>
      <c r="P45" s="12" t="s">
        <v>131</v>
      </c>
    </row>
    <row r="46" spans="1:14" ht="12.75">
      <c r="A46" s="32" t="s">
        <v>125</v>
      </c>
      <c r="B46" s="34">
        <v>4</v>
      </c>
      <c r="C46" s="34">
        <v>16</v>
      </c>
      <c r="D46" s="35">
        <f t="shared" si="0"/>
        <v>20</v>
      </c>
      <c r="F46" s="40">
        <v>0</v>
      </c>
      <c r="G46" s="48">
        <v>0</v>
      </c>
      <c r="H46" s="49">
        <f>G46+F46</f>
        <v>0</v>
      </c>
      <c r="I46" s="20"/>
      <c r="J46" s="38">
        <f>D46+H46</f>
        <v>20</v>
      </c>
      <c r="L46" s="51"/>
      <c r="N46" s="25">
        <f t="shared" si="3"/>
        <v>20</v>
      </c>
    </row>
    <row r="47" spans="1:14" ht="12.75">
      <c r="A47" s="32" t="s">
        <v>126</v>
      </c>
      <c r="B47" s="34">
        <v>4</v>
      </c>
      <c r="C47" s="34">
        <v>22</v>
      </c>
      <c r="D47" s="35">
        <f t="shared" si="0"/>
        <v>26</v>
      </c>
      <c r="F47" s="40">
        <v>5</v>
      </c>
      <c r="G47" s="40">
        <v>20</v>
      </c>
      <c r="H47" s="47">
        <f>G47+F47</f>
        <v>25</v>
      </c>
      <c r="I47" s="20"/>
      <c r="J47" s="38">
        <f>D47+H47</f>
        <v>51</v>
      </c>
      <c r="L47" s="51"/>
      <c r="N47" s="25">
        <f t="shared" si="3"/>
        <v>51</v>
      </c>
    </row>
    <row r="48" spans="1:14" ht="12.75">
      <c r="A48" s="32" t="s">
        <v>127</v>
      </c>
      <c r="B48" s="34">
        <v>4</v>
      </c>
      <c r="C48" s="34">
        <v>19</v>
      </c>
      <c r="D48" s="35">
        <f t="shared" si="0"/>
        <v>23</v>
      </c>
      <c r="F48" s="40">
        <v>6</v>
      </c>
      <c r="G48" s="40">
        <v>15</v>
      </c>
      <c r="H48" s="47">
        <f>G48+F48</f>
        <v>21</v>
      </c>
      <c r="I48" s="20"/>
      <c r="J48" s="38">
        <f>D48+H48</f>
        <v>44</v>
      </c>
      <c r="L48" s="51"/>
      <c r="N48" s="25">
        <f t="shared" si="3"/>
        <v>44</v>
      </c>
    </row>
    <row r="49" spans="1:14" ht="12.75">
      <c r="A49" s="32" t="s">
        <v>128</v>
      </c>
      <c r="B49" s="34">
        <v>4</v>
      </c>
      <c r="C49" s="40">
        <v>20</v>
      </c>
      <c r="D49" s="35">
        <f t="shared" si="0"/>
        <v>24</v>
      </c>
      <c r="F49" s="40">
        <v>4</v>
      </c>
      <c r="G49" s="48">
        <v>0</v>
      </c>
      <c r="H49" s="22">
        <f>G49+F49</f>
        <v>4</v>
      </c>
      <c r="I49" s="20"/>
      <c r="J49" s="38">
        <f>D49+H49</f>
        <v>28</v>
      </c>
      <c r="L49" s="51"/>
      <c r="N49" s="25">
        <f t="shared" si="3"/>
        <v>28</v>
      </c>
    </row>
  </sheetData>
  <sheetProtection/>
  <mergeCells count="2">
    <mergeCell ref="B5:D5"/>
    <mergeCell ref="F5:H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4">
      <selection activeCell="E23" sqref="E23"/>
    </sheetView>
  </sheetViews>
  <sheetFormatPr defaultColWidth="9.125" defaultRowHeight="12.75"/>
  <cols>
    <col min="1" max="1" width="16.375" style="13" customWidth="1"/>
    <col min="4" max="4" width="2.75390625" style="0" customWidth="1"/>
    <col min="7" max="7" width="2.875" style="0" customWidth="1"/>
    <col min="10" max="10" width="2.625" style="0" customWidth="1"/>
    <col min="11" max="11" width="5.25390625" style="0" customWidth="1"/>
    <col min="12" max="12" width="5.00390625" style="0" customWidth="1"/>
    <col min="13" max="13" width="3.00390625" style="0" customWidth="1"/>
  </cols>
  <sheetData>
    <row r="1" ht="15">
      <c r="B1" s="8" t="s">
        <v>33</v>
      </c>
    </row>
    <row r="2" ht="15">
      <c r="B2" s="8">
        <v>2016</v>
      </c>
    </row>
    <row r="3" ht="12.75"/>
    <row r="4" spans="2:15" ht="12.75">
      <c r="B4" s="134" t="s">
        <v>20</v>
      </c>
      <c r="C4" s="134"/>
      <c r="E4" s="134" t="s">
        <v>26</v>
      </c>
      <c r="F4" s="134"/>
      <c r="H4" s="134" t="s">
        <v>29</v>
      </c>
      <c r="I4" s="134"/>
      <c r="K4" s="134" t="s">
        <v>27</v>
      </c>
      <c r="L4" s="134"/>
      <c r="N4" s="134" t="s">
        <v>32</v>
      </c>
      <c r="O4" s="134"/>
    </row>
    <row r="5" spans="2:15" ht="38.25">
      <c r="B5" s="10" t="s">
        <v>21</v>
      </c>
      <c r="C5" s="11" t="s">
        <v>22</v>
      </c>
      <c r="D5" s="12"/>
      <c r="E5" s="10" t="s">
        <v>21</v>
      </c>
      <c r="F5" s="11" t="s">
        <v>22</v>
      </c>
      <c r="G5" s="12"/>
      <c r="H5" s="10" t="s">
        <v>21</v>
      </c>
      <c r="I5" s="11" t="s">
        <v>22</v>
      </c>
      <c r="J5" s="12"/>
      <c r="K5" s="10" t="s">
        <v>28</v>
      </c>
      <c r="L5" s="11" t="s">
        <v>79</v>
      </c>
      <c r="M5" s="12"/>
      <c r="N5" s="10" t="s">
        <v>30</v>
      </c>
      <c r="O5" s="11" t="s">
        <v>31</v>
      </c>
    </row>
    <row r="6" spans="1:15" ht="14.25">
      <c r="A6" s="14" t="s">
        <v>43</v>
      </c>
      <c r="B6" s="4">
        <v>95</v>
      </c>
      <c r="C6" s="5">
        <f>IF(B6&gt;=60,B6*0.3,"н/зкр")</f>
        <v>28.5</v>
      </c>
      <c r="E6" s="4">
        <v>80</v>
      </c>
      <c r="F6" s="5">
        <f>IF(E6&gt;=60,E6*0.3,"н/зкр")</f>
        <v>24</v>
      </c>
      <c r="H6" s="4">
        <v>90</v>
      </c>
      <c r="I6" s="5">
        <f>IF(H6&gt;=60,H6*0.3,"н/зкр")</f>
        <v>27</v>
      </c>
      <c r="K6" s="4">
        <v>5</v>
      </c>
      <c r="L6" s="5">
        <v>5</v>
      </c>
      <c r="N6" s="4">
        <f>C6+F6+I6+K6+L6</f>
        <v>89.5</v>
      </c>
      <c r="O6" s="5" t="str">
        <f>IF(N6&gt;84,"Зачёт",(IF(N6&gt;69,"Зачёт",(IF(N6&gt;59,"Зачет","---")))))</f>
        <v>Зачёт</v>
      </c>
    </row>
    <row r="7" spans="1:15" ht="14.25">
      <c r="A7" s="14" t="s">
        <v>44</v>
      </c>
      <c r="B7" s="4">
        <v>75</v>
      </c>
      <c r="C7" s="5">
        <f aca="true" t="shared" si="0" ref="C7:C34">IF(B7&gt;=60,B7*0.3,"н/зкр")</f>
        <v>22.5</v>
      </c>
      <c r="E7" s="4">
        <v>75</v>
      </c>
      <c r="F7" s="5">
        <f aca="true" t="shared" si="1" ref="F7:F34">IF(E7&gt;=60,E7*0.3,"н/зкр")</f>
        <v>22.5</v>
      </c>
      <c r="H7" s="4">
        <v>60</v>
      </c>
      <c r="I7" s="5">
        <f aca="true" t="shared" si="2" ref="I7:I34">IF(H7&gt;=60,H7*0.3,"н/зкр")</f>
        <v>18</v>
      </c>
      <c r="K7" s="4">
        <v>5</v>
      </c>
      <c r="L7" s="5">
        <v>5</v>
      </c>
      <c r="N7" s="4">
        <f aca="true" t="shared" si="3" ref="N7:N22">C7+F7+I7+K7+L7</f>
        <v>73</v>
      </c>
      <c r="O7" s="5" t="str">
        <f aca="true" t="shared" si="4" ref="O7:O34">IF(N7&gt;84,"Зачёт",(IF(N7&gt;69,"Зачёт",(IF(N7&gt;59,"Зачет","---")))))</f>
        <v>Зачёт</v>
      </c>
    </row>
    <row r="8" spans="1:15" ht="14.25">
      <c r="A8" s="14" t="s">
        <v>45</v>
      </c>
      <c r="B8" s="4">
        <v>95</v>
      </c>
      <c r="C8" s="5">
        <f t="shared" si="0"/>
        <v>28.5</v>
      </c>
      <c r="E8" s="4">
        <v>70</v>
      </c>
      <c r="F8" s="5">
        <f t="shared" si="1"/>
        <v>21</v>
      </c>
      <c r="H8" s="4">
        <v>70</v>
      </c>
      <c r="I8" s="5">
        <f t="shared" si="2"/>
        <v>21</v>
      </c>
      <c r="K8" s="4">
        <v>5</v>
      </c>
      <c r="L8" s="5">
        <v>5</v>
      </c>
      <c r="N8" s="4">
        <f t="shared" si="3"/>
        <v>80.5</v>
      </c>
      <c r="O8" s="5" t="str">
        <f t="shared" si="4"/>
        <v>Зачёт</v>
      </c>
    </row>
    <row r="9" spans="1:15" ht="14.25">
      <c r="A9" s="14" t="s">
        <v>46</v>
      </c>
      <c r="B9" s="4">
        <v>60</v>
      </c>
      <c r="C9" s="5">
        <f t="shared" si="0"/>
        <v>18</v>
      </c>
      <c r="E9" s="4">
        <v>95</v>
      </c>
      <c r="F9" s="5">
        <f t="shared" si="1"/>
        <v>28.5</v>
      </c>
      <c r="H9" s="4">
        <v>70</v>
      </c>
      <c r="I9" s="5">
        <f t="shared" si="2"/>
        <v>21</v>
      </c>
      <c r="K9" s="4">
        <v>5</v>
      </c>
      <c r="L9" s="5">
        <v>5</v>
      </c>
      <c r="N9" s="4">
        <f t="shared" si="3"/>
        <v>77.5</v>
      </c>
      <c r="O9" s="5" t="str">
        <f t="shared" si="4"/>
        <v>Зачёт</v>
      </c>
    </row>
    <row r="10" spans="1:15" ht="14.25">
      <c r="A10" s="14" t="s">
        <v>3</v>
      </c>
      <c r="B10" s="6">
        <v>60</v>
      </c>
      <c r="C10" s="17">
        <f t="shared" si="0"/>
        <v>18</v>
      </c>
      <c r="E10" s="4">
        <v>75</v>
      </c>
      <c r="F10" s="5">
        <f t="shared" si="1"/>
        <v>22.5</v>
      </c>
      <c r="H10" s="4">
        <v>60</v>
      </c>
      <c r="I10" s="5">
        <f t="shared" si="2"/>
        <v>18</v>
      </c>
      <c r="K10" s="4">
        <v>2</v>
      </c>
      <c r="L10" s="5">
        <v>5</v>
      </c>
      <c r="N10" s="4">
        <f t="shared" si="3"/>
        <v>65.5</v>
      </c>
      <c r="O10" s="5" t="str">
        <f t="shared" si="4"/>
        <v>Зачет</v>
      </c>
    </row>
    <row r="11" spans="1:15" ht="14.25">
      <c r="A11" s="14" t="s">
        <v>47</v>
      </c>
      <c r="B11" s="6">
        <v>60</v>
      </c>
      <c r="C11" s="17">
        <f t="shared" si="0"/>
        <v>18</v>
      </c>
      <c r="E11" s="4">
        <v>65</v>
      </c>
      <c r="F11" s="5">
        <f t="shared" si="1"/>
        <v>19.5</v>
      </c>
      <c r="H11" s="4">
        <v>60</v>
      </c>
      <c r="I11" s="5">
        <f t="shared" si="2"/>
        <v>18</v>
      </c>
      <c r="K11" s="4">
        <v>2</v>
      </c>
      <c r="L11" s="5">
        <v>5</v>
      </c>
      <c r="N11" s="4">
        <f t="shared" si="3"/>
        <v>62.5</v>
      </c>
      <c r="O11" s="5" t="str">
        <f t="shared" si="4"/>
        <v>Зачет</v>
      </c>
    </row>
    <row r="12" spans="1:15" ht="14.25">
      <c r="A12" s="14" t="s">
        <v>48</v>
      </c>
      <c r="B12" s="4">
        <v>92</v>
      </c>
      <c r="C12" s="5">
        <f t="shared" si="0"/>
        <v>27.599999999999998</v>
      </c>
      <c r="E12" s="4">
        <v>85</v>
      </c>
      <c r="F12" s="5">
        <f t="shared" si="1"/>
        <v>25.5</v>
      </c>
      <c r="H12" s="4">
        <v>90</v>
      </c>
      <c r="I12" s="5">
        <f t="shared" si="2"/>
        <v>27</v>
      </c>
      <c r="K12" s="4">
        <v>5</v>
      </c>
      <c r="L12" s="5">
        <v>5</v>
      </c>
      <c r="N12" s="4">
        <f t="shared" si="3"/>
        <v>90.1</v>
      </c>
      <c r="O12" s="5" t="str">
        <f t="shared" si="4"/>
        <v>Зачёт</v>
      </c>
    </row>
    <row r="13" spans="1:15" ht="14.25">
      <c r="A13" s="14" t="s">
        <v>49</v>
      </c>
      <c r="B13" s="4">
        <v>85</v>
      </c>
      <c r="C13" s="5">
        <f t="shared" si="0"/>
        <v>25.5</v>
      </c>
      <c r="E13" s="4">
        <v>75</v>
      </c>
      <c r="F13" s="5">
        <f t="shared" si="1"/>
        <v>22.5</v>
      </c>
      <c r="H13" s="4">
        <v>85</v>
      </c>
      <c r="I13" s="5">
        <f t="shared" si="2"/>
        <v>25.5</v>
      </c>
      <c r="K13" s="4">
        <v>5</v>
      </c>
      <c r="L13" s="5">
        <v>5</v>
      </c>
      <c r="N13" s="4">
        <f t="shared" si="3"/>
        <v>83.5</v>
      </c>
      <c r="O13" s="5" t="str">
        <f t="shared" si="4"/>
        <v>Зачёт</v>
      </c>
    </row>
    <row r="14" spans="1:15" ht="14.25">
      <c r="A14" s="14" t="s">
        <v>50</v>
      </c>
      <c r="B14" s="4">
        <v>85</v>
      </c>
      <c r="C14" s="5">
        <f t="shared" si="0"/>
        <v>25.5</v>
      </c>
      <c r="E14" s="4">
        <v>75</v>
      </c>
      <c r="F14" s="5">
        <f t="shared" si="1"/>
        <v>22.5</v>
      </c>
      <c r="H14" s="4">
        <v>60</v>
      </c>
      <c r="I14" s="5">
        <f t="shared" si="2"/>
        <v>18</v>
      </c>
      <c r="K14" s="4">
        <v>5</v>
      </c>
      <c r="L14" s="5">
        <v>4</v>
      </c>
      <c r="N14" s="4">
        <f t="shared" si="3"/>
        <v>75</v>
      </c>
      <c r="O14" s="5" t="str">
        <f t="shared" si="4"/>
        <v>Зачёт</v>
      </c>
    </row>
    <row r="15" spans="1:15" ht="14.25">
      <c r="A15" s="14" t="s">
        <v>51</v>
      </c>
      <c r="B15" s="4">
        <v>90</v>
      </c>
      <c r="C15" s="5">
        <f t="shared" si="0"/>
        <v>27</v>
      </c>
      <c r="E15" s="4">
        <v>95</v>
      </c>
      <c r="F15" s="5">
        <f t="shared" si="1"/>
        <v>28.5</v>
      </c>
      <c r="H15" s="18">
        <v>90</v>
      </c>
      <c r="I15" s="5">
        <f t="shared" si="2"/>
        <v>27</v>
      </c>
      <c r="K15" s="4">
        <v>5</v>
      </c>
      <c r="L15" s="5">
        <v>5</v>
      </c>
      <c r="N15" s="4">
        <f t="shared" si="3"/>
        <v>92.5</v>
      </c>
      <c r="O15" s="5" t="str">
        <f t="shared" si="4"/>
        <v>Зачёт</v>
      </c>
    </row>
    <row r="16" spans="1:15" ht="14.25">
      <c r="A16" s="14" t="s">
        <v>52</v>
      </c>
      <c r="B16" s="4">
        <v>78</v>
      </c>
      <c r="C16" s="5">
        <f t="shared" si="0"/>
        <v>23.4</v>
      </c>
      <c r="E16" s="4">
        <v>75</v>
      </c>
      <c r="F16" s="5">
        <f t="shared" si="1"/>
        <v>22.5</v>
      </c>
      <c r="H16" s="4">
        <v>70</v>
      </c>
      <c r="I16" s="5">
        <f t="shared" si="2"/>
        <v>21</v>
      </c>
      <c r="K16" s="4">
        <v>5</v>
      </c>
      <c r="L16" s="5">
        <v>5</v>
      </c>
      <c r="N16" s="4">
        <f t="shared" si="3"/>
        <v>76.9</v>
      </c>
      <c r="O16" s="5" t="str">
        <f t="shared" si="4"/>
        <v>Зачёт</v>
      </c>
    </row>
    <row r="17" spans="1:15" ht="14.25">
      <c r="A17" s="14" t="s">
        <v>53</v>
      </c>
      <c r="B17" s="4">
        <v>90</v>
      </c>
      <c r="C17" s="5">
        <f t="shared" si="0"/>
        <v>27</v>
      </c>
      <c r="E17" s="4">
        <v>95</v>
      </c>
      <c r="F17" s="5">
        <f t="shared" si="1"/>
        <v>28.5</v>
      </c>
      <c r="H17" s="18">
        <v>90</v>
      </c>
      <c r="I17" s="5">
        <f t="shared" si="2"/>
        <v>27</v>
      </c>
      <c r="K17" s="4">
        <v>5</v>
      </c>
      <c r="L17" s="5">
        <v>5</v>
      </c>
      <c r="N17" s="4">
        <f t="shared" si="3"/>
        <v>92.5</v>
      </c>
      <c r="O17" s="5" t="str">
        <f t="shared" si="4"/>
        <v>Зачёт</v>
      </c>
    </row>
    <row r="18" spans="1:15" ht="14.25">
      <c r="A18" s="14" t="s">
        <v>54</v>
      </c>
      <c r="B18" s="4">
        <v>95</v>
      </c>
      <c r="C18" s="5">
        <f t="shared" si="0"/>
        <v>28.5</v>
      </c>
      <c r="E18" s="4">
        <v>80</v>
      </c>
      <c r="F18" s="5">
        <f t="shared" si="1"/>
        <v>24</v>
      </c>
      <c r="H18" s="4">
        <v>80</v>
      </c>
      <c r="I18" s="5">
        <f t="shared" si="2"/>
        <v>24</v>
      </c>
      <c r="K18" s="4">
        <v>5</v>
      </c>
      <c r="L18" s="5">
        <v>5</v>
      </c>
      <c r="N18" s="4">
        <f t="shared" si="3"/>
        <v>86.5</v>
      </c>
      <c r="O18" s="5" t="str">
        <f t="shared" si="4"/>
        <v>Зачёт</v>
      </c>
    </row>
    <row r="19" spans="1:15" ht="14.25">
      <c r="A19" s="14" t="s">
        <v>55</v>
      </c>
      <c r="B19" s="4">
        <v>90</v>
      </c>
      <c r="C19" s="5">
        <f t="shared" si="0"/>
        <v>27</v>
      </c>
      <c r="E19" s="4">
        <v>100</v>
      </c>
      <c r="F19" s="5">
        <f t="shared" si="1"/>
        <v>30</v>
      </c>
      <c r="H19" s="18">
        <v>90</v>
      </c>
      <c r="I19" s="5">
        <f t="shared" si="2"/>
        <v>27</v>
      </c>
      <c r="K19" s="4">
        <v>5</v>
      </c>
      <c r="L19" s="5">
        <v>5</v>
      </c>
      <c r="N19" s="4">
        <f t="shared" si="3"/>
        <v>94</v>
      </c>
      <c r="O19" s="5" t="str">
        <f t="shared" si="4"/>
        <v>Зачёт</v>
      </c>
    </row>
    <row r="20" spans="1:15" ht="14.25">
      <c r="A20" s="14" t="s">
        <v>56</v>
      </c>
      <c r="B20" s="4">
        <v>90</v>
      </c>
      <c r="C20" s="5">
        <f t="shared" si="0"/>
        <v>27</v>
      </c>
      <c r="E20" s="4">
        <v>95</v>
      </c>
      <c r="F20" s="5">
        <f t="shared" si="1"/>
        <v>28.5</v>
      </c>
      <c r="H20" s="18">
        <v>90</v>
      </c>
      <c r="I20" s="5">
        <f t="shared" si="2"/>
        <v>27</v>
      </c>
      <c r="K20" s="4">
        <v>5</v>
      </c>
      <c r="L20" s="5">
        <v>5</v>
      </c>
      <c r="N20" s="4">
        <f t="shared" si="3"/>
        <v>92.5</v>
      </c>
      <c r="O20" s="5" t="str">
        <f t="shared" si="4"/>
        <v>Зачёт</v>
      </c>
    </row>
    <row r="21" spans="1:15" ht="14.25">
      <c r="A21" s="14" t="s">
        <v>57</v>
      </c>
      <c r="B21" s="4">
        <v>76</v>
      </c>
      <c r="C21" s="5">
        <f t="shared" si="0"/>
        <v>22.8</v>
      </c>
      <c r="E21" s="4">
        <v>90</v>
      </c>
      <c r="F21" s="5">
        <f t="shared" si="1"/>
        <v>27</v>
      </c>
      <c r="H21" s="4">
        <v>90</v>
      </c>
      <c r="I21" s="5">
        <f t="shared" si="2"/>
        <v>27</v>
      </c>
      <c r="K21" s="4">
        <v>5</v>
      </c>
      <c r="L21" s="5">
        <v>4</v>
      </c>
      <c r="N21" s="4">
        <f t="shared" si="3"/>
        <v>85.8</v>
      </c>
      <c r="O21" s="5" t="str">
        <f t="shared" si="4"/>
        <v>Зачёт</v>
      </c>
    </row>
    <row r="22" spans="1:15" ht="14.25">
      <c r="A22" s="14" t="s">
        <v>58</v>
      </c>
      <c r="B22" s="6">
        <v>72</v>
      </c>
      <c r="C22" s="5">
        <f t="shared" si="0"/>
        <v>21.599999999999998</v>
      </c>
      <c r="E22" s="4">
        <v>60</v>
      </c>
      <c r="F22" s="5">
        <f t="shared" si="1"/>
        <v>18</v>
      </c>
      <c r="H22" s="4">
        <v>65</v>
      </c>
      <c r="I22" s="5">
        <f t="shared" si="2"/>
        <v>19.5</v>
      </c>
      <c r="K22" s="4">
        <v>0</v>
      </c>
      <c r="L22" s="5">
        <v>3</v>
      </c>
      <c r="N22" s="4">
        <f t="shared" si="3"/>
        <v>62.099999999999994</v>
      </c>
      <c r="O22" s="5" t="str">
        <f t="shared" si="4"/>
        <v>Зачет</v>
      </c>
    </row>
    <row r="23" ht="12.75"/>
    <row r="24" spans="1:15" ht="14.25">
      <c r="A24" s="15" t="s">
        <v>59</v>
      </c>
      <c r="B24" s="4">
        <v>89</v>
      </c>
      <c r="C24" s="5">
        <f t="shared" si="0"/>
        <v>26.7</v>
      </c>
      <c r="E24" s="4">
        <v>75</v>
      </c>
      <c r="F24" s="5">
        <f t="shared" si="1"/>
        <v>22.5</v>
      </c>
      <c r="H24" s="4">
        <v>85</v>
      </c>
      <c r="I24" s="5">
        <f t="shared" si="2"/>
        <v>25.5</v>
      </c>
      <c r="K24" s="4">
        <v>5</v>
      </c>
      <c r="L24" s="5">
        <v>5</v>
      </c>
      <c r="N24" s="4">
        <f aca="true" t="shared" si="5" ref="N24:N34">C24+F24+I24+K24+L24</f>
        <v>84.7</v>
      </c>
      <c r="O24" s="5" t="str">
        <f t="shared" si="4"/>
        <v>Зачёт</v>
      </c>
    </row>
    <row r="25" spans="1:15" ht="14.25">
      <c r="A25" s="15" t="s">
        <v>60</v>
      </c>
      <c r="B25" s="4">
        <v>90</v>
      </c>
      <c r="C25" s="5">
        <f t="shared" si="0"/>
        <v>27</v>
      </c>
      <c r="E25" s="4">
        <v>95</v>
      </c>
      <c r="F25" s="5">
        <f t="shared" si="1"/>
        <v>28.5</v>
      </c>
      <c r="H25" s="4">
        <v>90</v>
      </c>
      <c r="I25" s="5">
        <f t="shared" si="2"/>
        <v>27</v>
      </c>
      <c r="K25" s="4">
        <v>5</v>
      </c>
      <c r="L25" s="5">
        <v>5</v>
      </c>
      <c r="N25" s="4">
        <f t="shared" si="5"/>
        <v>92.5</v>
      </c>
      <c r="O25" s="5" t="str">
        <f t="shared" si="4"/>
        <v>Зачёт</v>
      </c>
    </row>
    <row r="26" spans="1:15" ht="14.25">
      <c r="A26" s="15" t="s">
        <v>61</v>
      </c>
      <c r="B26" s="4">
        <v>63</v>
      </c>
      <c r="C26" s="5">
        <f t="shared" si="0"/>
        <v>18.9</v>
      </c>
      <c r="E26" s="4">
        <v>70</v>
      </c>
      <c r="F26" s="5">
        <f t="shared" si="1"/>
        <v>21</v>
      </c>
      <c r="H26" s="4">
        <v>70</v>
      </c>
      <c r="I26" s="5">
        <f t="shared" si="2"/>
        <v>21</v>
      </c>
      <c r="K26" s="4">
        <v>5</v>
      </c>
      <c r="L26" s="5">
        <v>5</v>
      </c>
      <c r="N26" s="4">
        <f t="shared" si="5"/>
        <v>70.9</v>
      </c>
      <c r="O26" s="5" t="str">
        <f t="shared" si="4"/>
        <v>Зачёт</v>
      </c>
    </row>
    <row r="27" spans="1:15" ht="14.25">
      <c r="A27" s="15" t="s">
        <v>62</v>
      </c>
      <c r="B27" s="4">
        <v>90</v>
      </c>
      <c r="C27" s="5">
        <f t="shared" si="0"/>
        <v>27</v>
      </c>
      <c r="E27" s="4">
        <v>95</v>
      </c>
      <c r="F27" s="5">
        <f t="shared" si="1"/>
        <v>28.5</v>
      </c>
      <c r="H27" s="4">
        <v>90</v>
      </c>
      <c r="I27" s="5">
        <f t="shared" si="2"/>
        <v>27</v>
      </c>
      <c r="K27" s="4">
        <v>5</v>
      </c>
      <c r="L27" s="5">
        <v>5</v>
      </c>
      <c r="N27" s="4">
        <f t="shared" si="5"/>
        <v>92.5</v>
      </c>
      <c r="O27" s="5" t="str">
        <f t="shared" si="4"/>
        <v>Зачёт</v>
      </c>
    </row>
    <row r="28" spans="1:15" ht="14.25">
      <c r="A28" s="15" t="s">
        <v>63</v>
      </c>
      <c r="B28" s="4">
        <v>78</v>
      </c>
      <c r="C28" s="5">
        <f t="shared" si="0"/>
        <v>23.4</v>
      </c>
      <c r="E28" s="4">
        <v>90</v>
      </c>
      <c r="F28" s="5">
        <f t="shared" si="1"/>
        <v>27</v>
      </c>
      <c r="H28" s="4">
        <v>80</v>
      </c>
      <c r="I28" s="5">
        <f t="shared" si="2"/>
        <v>24</v>
      </c>
      <c r="K28" s="4">
        <v>5</v>
      </c>
      <c r="L28" s="5">
        <v>5</v>
      </c>
      <c r="N28" s="4">
        <f t="shared" si="5"/>
        <v>84.4</v>
      </c>
      <c r="O28" s="5" t="str">
        <f t="shared" si="4"/>
        <v>Зачёт</v>
      </c>
    </row>
    <row r="29" spans="1:15" ht="14.25">
      <c r="A29" s="15" t="s">
        <v>64</v>
      </c>
      <c r="B29" s="4">
        <v>70</v>
      </c>
      <c r="C29" s="5">
        <f t="shared" si="0"/>
        <v>21</v>
      </c>
      <c r="E29" s="4">
        <v>100</v>
      </c>
      <c r="F29" s="5">
        <f t="shared" si="1"/>
        <v>30</v>
      </c>
      <c r="H29" s="4">
        <v>75</v>
      </c>
      <c r="I29" s="5">
        <f t="shared" si="2"/>
        <v>22.5</v>
      </c>
      <c r="K29" s="4">
        <v>5</v>
      </c>
      <c r="L29" s="5">
        <v>5</v>
      </c>
      <c r="N29" s="4">
        <f t="shared" si="5"/>
        <v>83.5</v>
      </c>
      <c r="O29" s="5" t="str">
        <f t="shared" si="4"/>
        <v>Зачёт</v>
      </c>
    </row>
    <row r="30" spans="1:15" ht="14.25">
      <c r="A30" s="15" t="s">
        <v>65</v>
      </c>
      <c r="B30" s="4">
        <v>92</v>
      </c>
      <c r="C30" s="5">
        <f t="shared" si="0"/>
        <v>27.599999999999998</v>
      </c>
      <c r="E30" s="4">
        <v>80</v>
      </c>
      <c r="F30" s="5">
        <f t="shared" si="1"/>
        <v>24</v>
      </c>
      <c r="H30" s="6">
        <v>60</v>
      </c>
      <c r="I30" s="5">
        <f t="shared" si="2"/>
        <v>18</v>
      </c>
      <c r="K30" s="4">
        <v>5</v>
      </c>
      <c r="L30" s="5">
        <v>5</v>
      </c>
      <c r="N30" s="4">
        <f t="shared" si="5"/>
        <v>79.6</v>
      </c>
      <c r="O30" s="5" t="str">
        <f t="shared" si="4"/>
        <v>Зачёт</v>
      </c>
    </row>
    <row r="31" spans="1:15" ht="14.25">
      <c r="A31" s="15" t="s">
        <v>66</v>
      </c>
      <c r="B31" s="4">
        <v>60</v>
      </c>
      <c r="C31" s="5">
        <f t="shared" si="0"/>
        <v>18</v>
      </c>
      <c r="E31" s="4">
        <v>75</v>
      </c>
      <c r="F31" s="5">
        <f t="shared" si="1"/>
        <v>22.5</v>
      </c>
      <c r="H31" s="4">
        <v>80</v>
      </c>
      <c r="I31" s="5">
        <f t="shared" si="2"/>
        <v>24</v>
      </c>
      <c r="K31" s="4">
        <v>5</v>
      </c>
      <c r="L31" s="5">
        <v>5</v>
      </c>
      <c r="N31" s="4">
        <f t="shared" si="5"/>
        <v>74.5</v>
      </c>
      <c r="O31" s="5" t="str">
        <f t="shared" si="4"/>
        <v>Зачёт</v>
      </c>
    </row>
    <row r="32" spans="1:15" ht="14.25">
      <c r="A32" s="15" t="s">
        <v>67</v>
      </c>
      <c r="B32" s="4">
        <v>83</v>
      </c>
      <c r="C32" s="5">
        <f t="shared" si="0"/>
        <v>24.9</v>
      </c>
      <c r="E32" s="4">
        <v>85</v>
      </c>
      <c r="F32" s="5">
        <f t="shared" si="1"/>
        <v>25.5</v>
      </c>
      <c r="H32" s="4">
        <v>90</v>
      </c>
      <c r="I32" s="5">
        <f t="shared" si="2"/>
        <v>27</v>
      </c>
      <c r="K32" s="4">
        <v>5</v>
      </c>
      <c r="L32" s="5">
        <v>5</v>
      </c>
      <c r="N32" s="4">
        <f t="shared" si="5"/>
        <v>87.4</v>
      </c>
      <c r="O32" s="5" t="str">
        <f t="shared" si="4"/>
        <v>Зачёт</v>
      </c>
    </row>
    <row r="33" spans="1:15" ht="14.25">
      <c r="A33" s="15" t="s">
        <v>68</v>
      </c>
      <c r="B33" s="4">
        <v>100</v>
      </c>
      <c r="C33" s="5">
        <f t="shared" si="0"/>
        <v>30</v>
      </c>
      <c r="E33" s="4">
        <v>90</v>
      </c>
      <c r="F33" s="5">
        <f t="shared" si="1"/>
        <v>27</v>
      </c>
      <c r="H33" s="4">
        <v>90</v>
      </c>
      <c r="I33" s="5">
        <f t="shared" si="2"/>
        <v>27</v>
      </c>
      <c r="K33" s="4">
        <v>5</v>
      </c>
      <c r="L33" s="5">
        <v>5</v>
      </c>
      <c r="N33" s="4">
        <f t="shared" si="5"/>
        <v>94</v>
      </c>
      <c r="O33" s="5" t="str">
        <f t="shared" si="4"/>
        <v>Зачёт</v>
      </c>
    </row>
    <row r="34" spans="1:15" ht="14.25">
      <c r="A34" s="15" t="s">
        <v>69</v>
      </c>
      <c r="B34" s="6">
        <v>61</v>
      </c>
      <c r="C34" s="5">
        <f t="shared" si="0"/>
        <v>18.3</v>
      </c>
      <c r="E34" s="6">
        <v>82</v>
      </c>
      <c r="F34" s="5">
        <f t="shared" si="1"/>
        <v>24.599999999999998</v>
      </c>
      <c r="H34" s="6">
        <v>60</v>
      </c>
      <c r="I34" s="5">
        <f t="shared" si="2"/>
        <v>18</v>
      </c>
      <c r="K34" s="4">
        <v>2</v>
      </c>
      <c r="L34" s="5">
        <v>5</v>
      </c>
      <c r="N34" s="4">
        <f t="shared" si="5"/>
        <v>67.9</v>
      </c>
      <c r="O34" s="5" t="str">
        <f t="shared" si="4"/>
        <v>Зачет</v>
      </c>
    </row>
    <row r="35" ht="14.25">
      <c r="A35" s="16"/>
    </row>
    <row r="36" spans="1:15" ht="14.25">
      <c r="A36" s="15" t="s">
        <v>70</v>
      </c>
      <c r="B36" s="4">
        <v>83</v>
      </c>
      <c r="C36" s="5">
        <f aca="true" t="shared" si="6" ref="C36:C44">IF(B36&gt;=60,B36*0.3,"н/зкр")</f>
        <v>24.9</v>
      </c>
      <c r="E36" s="4">
        <v>95</v>
      </c>
      <c r="F36" s="5">
        <f aca="true" t="shared" si="7" ref="F36:F44">IF(E36&gt;=60,E36*0.3,"н/зкр")</f>
        <v>28.5</v>
      </c>
      <c r="H36" s="4">
        <v>90</v>
      </c>
      <c r="I36" s="5">
        <f aca="true" t="shared" si="8" ref="I36:I44">IF(H36&gt;=60,H36*0.3,"н/зкр")</f>
        <v>27</v>
      </c>
      <c r="K36" s="4">
        <v>5</v>
      </c>
      <c r="L36" s="5">
        <v>5</v>
      </c>
      <c r="N36" s="4">
        <f>C36+F36+I36+K36+L36</f>
        <v>90.4</v>
      </c>
      <c r="O36" s="5" t="str">
        <f aca="true" t="shared" si="9" ref="O36:O44">IF(N36&gt;84,"Зачёт",(IF(N36&gt;69,"Зачёт",(IF(N36&gt;59,"Зачет","---")))))</f>
        <v>Зачёт</v>
      </c>
    </row>
    <row r="37" spans="1:15" ht="14.25">
      <c r="A37" s="15" t="s">
        <v>71</v>
      </c>
      <c r="B37" s="4">
        <v>76</v>
      </c>
      <c r="C37" s="5">
        <f t="shared" si="6"/>
        <v>22.8</v>
      </c>
      <c r="E37" s="4">
        <v>90</v>
      </c>
      <c r="F37" s="5">
        <f t="shared" si="7"/>
        <v>27</v>
      </c>
      <c r="H37" s="4">
        <v>85</v>
      </c>
      <c r="I37" s="5">
        <f t="shared" si="8"/>
        <v>25.5</v>
      </c>
      <c r="K37" s="4">
        <v>5</v>
      </c>
      <c r="L37" s="5">
        <v>5</v>
      </c>
      <c r="N37" s="4">
        <f aca="true" t="shared" si="10" ref="N37:N44">C37+F37+I37+K37+L37</f>
        <v>85.3</v>
      </c>
      <c r="O37" s="5" t="str">
        <f t="shared" si="9"/>
        <v>Зачёт</v>
      </c>
    </row>
    <row r="38" spans="1:15" ht="14.25">
      <c r="A38" s="15" t="s">
        <v>72</v>
      </c>
      <c r="B38" s="4">
        <v>95</v>
      </c>
      <c r="C38" s="5">
        <f t="shared" si="6"/>
        <v>28.5</v>
      </c>
      <c r="E38" s="4">
        <v>60</v>
      </c>
      <c r="F38" s="5">
        <f t="shared" si="7"/>
        <v>18</v>
      </c>
      <c r="H38" s="4">
        <v>60</v>
      </c>
      <c r="I38" s="5">
        <f t="shared" si="8"/>
        <v>18</v>
      </c>
      <c r="K38" s="4">
        <v>5</v>
      </c>
      <c r="L38" s="5">
        <v>5</v>
      </c>
      <c r="N38" s="4">
        <f t="shared" si="10"/>
        <v>74.5</v>
      </c>
      <c r="O38" s="5" t="str">
        <f t="shared" si="9"/>
        <v>Зачёт</v>
      </c>
    </row>
    <row r="39" spans="1:15" ht="14.25">
      <c r="A39" s="15" t="s">
        <v>73</v>
      </c>
      <c r="B39" s="4">
        <v>63</v>
      </c>
      <c r="C39" s="5">
        <f t="shared" si="6"/>
        <v>18.9</v>
      </c>
      <c r="E39" s="4">
        <v>65</v>
      </c>
      <c r="F39" s="5">
        <f t="shared" si="7"/>
        <v>19.5</v>
      </c>
      <c r="H39" s="4">
        <v>60</v>
      </c>
      <c r="I39" s="5">
        <f t="shared" si="8"/>
        <v>18</v>
      </c>
      <c r="K39" s="4">
        <v>5</v>
      </c>
      <c r="L39" s="5">
        <v>5</v>
      </c>
      <c r="N39" s="4">
        <f t="shared" si="10"/>
        <v>66.4</v>
      </c>
      <c r="O39" s="5" t="str">
        <f t="shared" si="9"/>
        <v>Зачет</v>
      </c>
    </row>
    <row r="40" spans="1:15" ht="14.25">
      <c r="A40" s="15" t="s">
        <v>74</v>
      </c>
      <c r="B40" s="4">
        <v>79</v>
      </c>
      <c r="C40" s="5">
        <f t="shared" si="6"/>
        <v>23.7</v>
      </c>
      <c r="E40" s="4">
        <v>75</v>
      </c>
      <c r="F40" s="5">
        <f t="shared" si="7"/>
        <v>22.5</v>
      </c>
      <c r="H40" s="4">
        <v>80</v>
      </c>
      <c r="I40" s="5">
        <f t="shared" si="8"/>
        <v>24</v>
      </c>
      <c r="K40" s="4">
        <v>3</v>
      </c>
      <c r="L40" s="5">
        <v>5</v>
      </c>
      <c r="N40" s="4">
        <f t="shared" si="10"/>
        <v>78.2</v>
      </c>
      <c r="O40" s="5" t="str">
        <f t="shared" si="9"/>
        <v>Зачёт</v>
      </c>
    </row>
    <row r="41" spans="1:15" ht="14.25">
      <c r="A41" s="15" t="s">
        <v>75</v>
      </c>
      <c r="B41" s="4">
        <v>83</v>
      </c>
      <c r="C41" s="5">
        <f t="shared" si="6"/>
        <v>24.9</v>
      </c>
      <c r="E41" s="4">
        <v>70</v>
      </c>
      <c r="F41" s="5">
        <f t="shared" si="7"/>
        <v>21</v>
      </c>
      <c r="H41" s="4">
        <v>80</v>
      </c>
      <c r="I41" s="5">
        <f t="shared" si="8"/>
        <v>24</v>
      </c>
      <c r="K41" s="4">
        <v>5</v>
      </c>
      <c r="L41" s="5">
        <v>5</v>
      </c>
      <c r="N41" s="4">
        <f t="shared" si="10"/>
        <v>79.9</v>
      </c>
      <c r="O41" s="5" t="str">
        <f t="shared" si="9"/>
        <v>Зачёт</v>
      </c>
    </row>
    <row r="42" spans="1:15" ht="14.25">
      <c r="A42" s="15" t="s">
        <v>76</v>
      </c>
      <c r="B42" s="4">
        <v>94</v>
      </c>
      <c r="C42" s="5">
        <f t="shared" si="6"/>
        <v>28.2</v>
      </c>
      <c r="E42" s="4">
        <v>80</v>
      </c>
      <c r="F42" s="5">
        <f t="shared" si="7"/>
        <v>24</v>
      </c>
      <c r="H42" s="4">
        <v>95</v>
      </c>
      <c r="I42" s="5">
        <f t="shared" si="8"/>
        <v>28.5</v>
      </c>
      <c r="K42" s="4">
        <v>5</v>
      </c>
      <c r="L42" s="5">
        <v>5</v>
      </c>
      <c r="N42" s="4">
        <f t="shared" si="10"/>
        <v>90.7</v>
      </c>
      <c r="O42" s="5" t="str">
        <f t="shared" si="9"/>
        <v>Зачёт</v>
      </c>
    </row>
    <row r="43" spans="1:15" ht="14.25">
      <c r="A43" s="15" t="s">
        <v>77</v>
      </c>
      <c r="B43" s="4">
        <v>85</v>
      </c>
      <c r="C43" s="5">
        <f t="shared" si="6"/>
        <v>25.5</v>
      </c>
      <c r="E43" s="4">
        <v>100</v>
      </c>
      <c r="F43" s="5">
        <f t="shared" si="7"/>
        <v>30</v>
      </c>
      <c r="H43" s="4">
        <v>90</v>
      </c>
      <c r="I43" s="5">
        <f t="shared" si="8"/>
        <v>27</v>
      </c>
      <c r="K43" s="4">
        <v>5</v>
      </c>
      <c r="L43" s="5">
        <v>5</v>
      </c>
      <c r="N43" s="4">
        <f t="shared" si="10"/>
        <v>92.5</v>
      </c>
      <c r="O43" s="5" t="str">
        <f t="shared" si="9"/>
        <v>Зачёт</v>
      </c>
    </row>
    <row r="44" spans="1:15" ht="14.25">
      <c r="A44" s="15" t="s">
        <v>78</v>
      </c>
      <c r="B44" s="6">
        <v>74</v>
      </c>
      <c r="C44" s="5">
        <f t="shared" si="6"/>
        <v>22.2</v>
      </c>
      <c r="E44" s="4">
        <v>75</v>
      </c>
      <c r="F44" s="5">
        <f t="shared" si="7"/>
        <v>22.5</v>
      </c>
      <c r="H44" s="4">
        <v>60</v>
      </c>
      <c r="I44" s="5">
        <f t="shared" si="8"/>
        <v>18</v>
      </c>
      <c r="K44" s="4">
        <v>3</v>
      </c>
      <c r="L44" s="5">
        <v>5</v>
      </c>
      <c r="N44" s="4">
        <f t="shared" si="10"/>
        <v>70.7</v>
      </c>
      <c r="O44" s="5" t="str">
        <f t="shared" si="9"/>
        <v>Зачёт</v>
      </c>
    </row>
  </sheetData>
  <sheetProtection/>
  <mergeCells count="5">
    <mergeCell ref="N4:O4"/>
    <mergeCell ref="B4:C4"/>
    <mergeCell ref="E4:F4"/>
    <mergeCell ref="H4:I4"/>
    <mergeCell ref="K4:L4"/>
  </mergeCells>
  <conditionalFormatting sqref="B36:O44 B24:O34 A1:O6 B7:O22">
    <cfRule type="cellIs" priority="1" dxfId="0" operator="equal" stopIfTrue="1">
      <formula>"н/зкр"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3.375" style="0" customWidth="1"/>
    <col min="2" max="2" width="12.875" style="0" customWidth="1"/>
    <col min="4" max="4" width="2.875" style="0" customWidth="1"/>
    <col min="5" max="5" width="13.00390625" style="0" customWidth="1"/>
    <col min="7" max="7" width="2.875" style="0" customWidth="1"/>
    <col min="8" max="8" width="12.375" style="0" customWidth="1"/>
    <col min="10" max="10" width="2.625" style="0" customWidth="1"/>
    <col min="11" max="11" width="8.00390625" style="0" customWidth="1"/>
    <col min="13" max="13" width="2.25390625" style="0" customWidth="1"/>
  </cols>
  <sheetData>
    <row r="1" ht="15">
      <c r="B1" s="8" t="s">
        <v>33</v>
      </c>
    </row>
    <row r="2" ht="15">
      <c r="B2" s="8">
        <v>2016</v>
      </c>
    </row>
    <row r="4" spans="2:15" ht="12.75">
      <c r="B4" s="134" t="s">
        <v>20</v>
      </c>
      <c r="C4" s="134"/>
      <c r="E4" s="134" t="s">
        <v>26</v>
      </c>
      <c r="F4" s="134"/>
      <c r="H4" s="134" t="s">
        <v>29</v>
      </c>
      <c r="I4" s="134"/>
      <c r="K4" s="134" t="s">
        <v>27</v>
      </c>
      <c r="L4" s="134"/>
      <c r="N4" s="134" t="s">
        <v>32</v>
      </c>
      <c r="O4" s="134"/>
    </row>
    <row r="5" spans="2:15" ht="30" customHeight="1">
      <c r="B5" s="1" t="s">
        <v>21</v>
      </c>
      <c r="C5" s="2" t="s">
        <v>22</v>
      </c>
      <c r="E5" s="1" t="s">
        <v>21</v>
      </c>
      <c r="F5" s="2" t="s">
        <v>22</v>
      </c>
      <c r="H5" s="1" t="s">
        <v>21</v>
      </c>
      <c r="I5" s="2" t="s">
        <v>22</v>
      </c>
      <c r="K5" s="1" t="s">
        <v>28</v>
      </c>
      <c r="L5" s="2" t="s">
        <v>42</v>
      </c>
      <c r="N5" s="1" t="s">
        <v>30</v>
      </c>
      <c r="O5" s="2" t="s">
        <v>31</v>
      </c>
    </row>
    <row r="6" spans="1:15" ht="12.75">
      <c r="A6" s="3" t="s">
        <v>0</v>
      </c>
      <c r="B6" s="4">
        <v>100</v>
      </c>
      <c r="C6" s="5">
        <f>IF(B6&gt;=60,B6*0.3,"н/зкр")</f>
        <v>30</v>
      </c>
      <c r="E6" s="4">
        <v>95</v>
      </c>
      <c r="F6" s="5">
        <f>IF(E6&gt;=60,E6*0.3,"н/зкр")</f>
        <v>28.5</v>
      </c>
      <c r="H6" s="4">
        <v>100</v>
      </c>
      <c r="I6" s="5">
        <f>IF(H6&gt;=60,H6*0.3,"н/зкр")</f>
        <v>30</v>
      </c>
      <c r="K6" s="4">
        <v>5</v>
      </c>
      <c r="L6" s="5">
        <v>5</v>
      </c>
      <c r="N6" s="4">
        <f>C6+F6+I6+K6+L6</f>
        <v>98.5</v>
      </c>
      <c r="O6" s="5" t="str">
        <f>IF(N6&gt;84,"Зачёт",(IF(N6&gt;69,"Зачёт",(IF(N6&gt;59,"Зачет","---")))))</f>
        <v>Зачёт</v>
      </c>
    </row>
    <row r="7" spans="1:15" ht="12.75">
      <c r="A7" s="3" t="s">
        <v>1</v>
      </c>
      <c r="B7" s="6">
        <v>90</v>
      </c>
      <c r="C7" s="9">
        <f>IF(B7&gt;=60,B7*0.3,"н/зкр")</f>
        <v>27</v>
      </c>
      <c r="E7" s="6">
        <v>60</v>
      </c>
      <c r="F7" s="5">
        <f aca="true" t="shared" si="0" ref="F7:F31">IF(E7&gt;=60,E7*0.3,"н/зкр")</f>
        <v>18</v>
      </c>
      <c r="H7" s="4">
        <v>100</v>
      </c>
      <c r="I7" s="5">
        <f aca="true" t="shared" si="1" ref="I7:I31">IF(H7&gt;=60,H7*0.3,"н/зкр")</f>
        <v>30</v>
      </c>
      <c r="K7" s="4">
        <v>5</v>
      </c>
      <c r="L7" s="5">
        <v>5</v>
      </c>
      <c r="N7" s="4">
        <f aca="true" t="shared" si="2" ref="N7:N21">C7+F7+I7+K7+L7</f>
        <v>85</v>
      </c>
      <c r="O7" s="5" t="str">
        <f aca="true" t="shared" si="3" ref="O7:O21">IF(N7&gt;84,"Зачёт",(IF(N7&gt;69,"Зачёт",(IF(N7&gt;59,"Зачет","---")))))</f>
        <v>Зачёт</v>
      </c>
    </row>
    <row r="8" spans="1:15" ht="12.75">
      <c r="A8" s="3" t="s">
        <v>2</v>
      </c>
      <c r="B8" s="4">
        <v>63</v>
      </c>
      <c r="C8" s="5">
        <f aca="true" t="shared" si="4" ref="C8:C31">IF(B8&gt;=60,B8*0.3,"н/зкр")</f>
        <v>18.9</v>
      </c>
      <c r="E8" s="4">
        <v>70</v>
      </c>
      <c r="F8" s="5">
        <f t="shared" si="0"/>
        <v>21</v>
      </c>
      <c r="H8" s="4">
        <v>100</v>
      </c>
      <c r="I8" s="5">
        <f t="shared" si="1"/>
        <v>30</v>
      </c>
      <c r="K8" s="4">
        <v>3</v>
      </c>
      <c r="L8" s="5">
        <v>5</v>
      </c>
      <c r="N8" s="4">
        <f t="shared" si="2"/>
        <v>77.9</v>
      </c>
      <c r="O8" s="5" t="str">
        <f t="shared" si="3"/>
        <v>Зачёт</v>
      </c>
    </row>
    <row r="9" spans="1:15" ht="12.75">
      <c r="A9" s="3" t="s">
        <v>3</v>
      </c>
      <c r="B9" s="4">
        <v>78</v>
      </c>
      <c r="C9" s="5">
        <f t="shared" si="4"/>
        <v>23.4</v>
      </c>
      <c r="E9" s="4">
        <v>95</v>
      </c>
      <c r="F9" s="5">
        <f t="shared" si="0"/>
        <v>28.5</v>
      </c>
      <c r="H9" s="4">
        <v>100</v>
      </c>
      <c r="I9" s="5">
        <f t="shared" si="1"/>
        <v>30</v>
      </c>
      <c r="K9" s="4">
        <v>5</v>
      </c>
      <c r="L9" s="5">
        <v>5</v>
      </c>
      <c r="N9" s="4">
        <f t="shared" si="2"/>
        <v>91.9</v>
      </c>
      <c r="O9" s="5" t="str">
        <f t="shared" si="3"/>
        <v>Зачёт</v>
      </c>
    </row>
    <row r="10" spans="1:15" ht="12.75">
      <c r="A10" s="3" t="s">
        <v>4</v>
      </c>
      <c r="B10" s="7">
        <v>100</v>
      </c>
      <c r="C10" s="5">
        <f t="shared" si="4"/>
        <v>30</v>
      </c>
      <c r="E10" s="4">
        <v>100</v>
      </c>
      <c r="F10" s="5">
        <f t="shared" si="0"/>
        <v>30</v>
      </c>
      <c r="H10" s="4">
        <v>100</v>
      </c>
      <c r="I10" s="5">
        <f t="shared" si="1"/>
        <v>30</v>
      </c>
      <c r="K10" s="4">
        <v>5</v>
      </c>
      <c r="L10" s="5">
        <v>5</v>
      </c>
      <c r="N10" s="4">
        <f t="shared" si="2"/>
        <v>100</v>
      </c>
      <c r="O10" s="5" t="str">
        <f t="shared" si="3"/>
        <v>Зачёт</v>
      </c>
    </row>
    <row r="11" spans="1:15" ht="12.75">
      <c r="A11" s="3" t="s">
        <v>5</v>
      </c>
      <c r="B11" s="4">
        <v>90</v>
      </c>
      <c r="C11" s="5">
        <f t="shared" si="4"/>
        <v>27</v>
      </c>
      <c r="E11" s="4">
        <v>75</v>
      </c>
      <c r="F11" s="5">
        <f t="shared" si="0"/>
        <v>22.5</v>
      </c>
      <c r="H11" s="4">
        <v>100</v>
      </c>
      <c r="I11" s="5">
        <f t="shared" si="1"/>
        <v>30</v>
      </c>
      <c r="K11" s="4">
        <v>5</v>
      </c>
      <c r="L11" s="5">
        <v>5</v>
      </c>
      <c r="N11" s="4">
        <f t="shared" si="2"/>
        <v>89.5</v>
      </c>
      <c r="O11" s="5" t="str">
        <f t="shared" si="3"/>
        <v>Зачёт</v>
      </c>
    </row>
    <row r="12" spans="1:15" ht="12.75">
      <c r="A12" s="3" t="s">
        <v>6</v>
      </c>
      <c r="B12" s="6">
        <v>84</v>
      </c>
      <c r="C12" s="9">
        <f t="shared" si="4"/>
        <v>25.2</v>
      </c>
      <c r="E12" s="6">
        <v>60</v>
      </c>
      <c r="F12" s="5">
        <f t="shared" si="0"/>
        <v>18</v>
      </c>
      <c r="H12" s="6">
        <v>60</v>
      </c>
      <c r="I12" s="5">
        <f t="shared" si="1"/>
        <v>18</v>
      </c>
      <c r="K12" s="4">
        <v>0</v>
      </c>
      <c r="L12" s="5">
        <v>5</v>
      </c>
      <c r="N12" s="4">
        <f t="shared" si="2"/>
        <v>66.2</v>
      </c>
      <c r="O12" s="5" t="str">
        <f t="shared" si="3"/>
        <v>Зачет</v>
      </c>
    </row>
    <row r="13" spans="1:15" ht="12.75">
      <c r="A13" s="3" t="s">
        <v>7</v>
      </c>
      <c r="B13" s="4">
        <v>72</v>
      </c>
      <c r="C13" s="5">
        <f t="shared" si="4"/>
        <v>21.599999999999998</v>
      </c>
      <c r="E13" s="4">
        <v>85</v>
      </c>
      <c r="F13" s="5">
        <f t="shared" si="0"/>
        <v>25.5</v>
      </c>
      <c r="H13" s="4">
        <v>100</v>
      </c>
      <c r="I13" s="5">
        <f t="shared" si="1"/>
        <v>30</v>
      </c>
      <c r="K13" s="4">
        <v>5</v>
      </c>
      <c r="L13" s="5">
        <v>5</v>
      </c>
      <c r="N13" s="4">
        <f t="shared" si="2"/>
        <v>87.1</v>
      </c>
      <c r="O13" s="5" t="str">
        <f t="shared" si="3"/>
        <v>Зачёт</v>
      </c>
    </row>
    <row r="14" spans="1:15" ht="12.75">
      <c r="A14" s="3" t="s">
        <v>8</v>
      </c>
      <c r="B14" s="7">
        <v>100</v>
      </c>
      <c r="C14" s="5">
        <f t="shared" si="4"/>
        <v>30</v>
      </c>
      <c r="E14" s="4">
        <v>76</v>
      </c>
      <c r="F14" s="5">
        <f t="shared" si="0"/>
        <v>22.8</v>
      </c>
      <c r="H14" s="4">
        <v>100</v>
      </c>
      <c r="I14" s="5">
        <f t="shared" si="1"/>
        <v>30</v>
      </c>
      <c r="K14" s="4">
        <v>5</v>
      </c>
      <c r="L14" s="5">
        <v>5</v>
      </c>
      <c r="N14" s="4">
        <f t="shared" si="2"/>
        <v>92.8</v>
      </c>
      <c r="O14" s="5" t="str">
        <f t="shared" si="3"/>
        <v>Зачёт</v>
      </c>
    </row>
    <row r="15" spans="1:15" ht="12.75">
      <c r="A15" s="3" t="s">
        <v>9</v>
      </c>
      <c r="B15" s="4">
        <v>100</v>
      </c>
      <c r="C15" s="5">
        <f t="shared" si="4"/>
        <v>30</v>
      </c>
      <c r="E15" s="4">
        <v>100</v>
      </c>
      <c r="F15" s="5">
        <f t="shared" si="0"/>
        <v>30</v>
      </c>
      <c r="H15" s="4">
        <v>100</v>
      </c>
      <c r="I15" s="5">
        <f t="shared" si="1"/>
        <v>30</v>
      </c>
      <c r="K15" s="4">
        <v>5</v>
      </c>
      <c r="L15" s="5">
        <v>5</v>
      </c>
      <c r="N15" s="4">
        <f t="shared" si="2"/>
        <v>100</v>
      </c>
      <c r="O15" s="5" t="str">
        <f t="shared" si="3"/>
        <v>Зачёт</v>
      </c>
    </row>
    <row r="16" spans="1:15" ht="12.75">
      <c r="A16" s="3" t="s">
        <v>10</v>
      </c>
      <c r="B16" s="4">
        <v>74</v>
      </c>
      <c r="C16" s="5">
        <f t="shared" si="4"/>
        <v>22.2</v>
      </c>
      <c r="E16" s="4">
        <v>90</v>
      </c>
      <c r="F16" s="5">
        <f t="shared" si="0"/>
        <v>27</v>
      </c>
      <c r="H16" s="4">
        <v>100</v>
      </c>
      <c r="I16" s="5">
        <f t="shared" si="1"/>
        <v>30</v>
      </c>
      <c r="K16" s="4">
        <v>5</v>
      </c>
      <c r="L16" s="5">
        <v>5</v>
      </c>
      <c r="N16" s="4">
        <f t="shared" si="2"/>
        <v>89.2</v>
      </c>
      <c r="O16" s="5" t="str">
        <f t="shared" si="3"/>
        <v>Зачёт</v>
      </c>
    </row>
    <row r="17" spans="1:15" ht="12.75">
      <c r="A17" s="3" t="s">
        <v>11</v>
      </c>
      <c r="B17" s="6">
        <v>72</v>
      </c>
      <c r="C17" s="9">
        <f t="shared" si="4"/>
        <v>21.599999999999998</v>
      </c>
      <c r="E17" s="6">
        <v>60</v>
      </c>
      <c r="F17" s="5">
        <f t="shared" si="0"/>
        <v>18</v>
      </c>
      <c r="H17" s="4">
        <v>100</v>
      </c>
      <c r="I17" s="5">
        <f t="shared" si="1"/>
        <v>30</v>
      </c>
      <c r="K17" s="4">
        <v>5</v>
      </c>
      <c r="L17" s="5">
        <v>0</v>
      </c>
      <c r="N17" s="4">
        <f t="shared" si="2"/>
        <v>74.6</v>
      </c>
      <c r="O17" s="5" t="str">
        <f t="shared" si="3"/>
        <v>Зачёт</v>
      </c>
    </row>
    <row r="18" spans="1:15" ht="12.75">
      <c r="A18" s="3" t="s">
        <v>12</v>
      </c>
      <c r="B18" s="7">
        <v>100</v>
      </c>
      <c r="C18" s="5">
        <f t="shared" si="4"/>
        <v>30</v>
      </c>
      <c r="E18" s="4">
        <v>100</v>
      </c>
      <c r="F18" s="5">
        <f t="shared" si="0"/>
        <v>30</v>
      </c>
      <c r="H18" s="4">
        <v>100</v>
      </c>
      <c r="I18" s="5">
        <f t="shared" si="1"/>
        <v>30</v>
      </c>
      <c r="K18" s="4">
        <v>5</v>
      </c>
      <c r="L18" s="5">
        <v>5</v>
      </c>
      <c r="N18" s="4">
        <f t="shared" si="2"/>
        <v>100</v>
      </c>
      <c r="O18" s="5" t="str">
        <f t="shared" si="3"/>
        <v>Зачёт</v>
      </c>
    </row>
    <row r="19" spans="1:15" ht="12.75">
      <c r="A19" s="3" t="s">
        <v>13</v>
      </c>
      <c r="B19" s="4">
        <v>72</v>
      </c>
      <c r="C19" s="5">
        <f t="shared" si="4"/>
        <v>21.599999999999998</v>
      </c>
      <c r="E19" s="4">
        <v>76</v>
      </c>
      <c r="F19" s="5">
        <f t="shared" si="0"/>
        <v>22.8</v>
      </c>
      <c r="H19" s="4">
        <v>100</v>
      </c>
      <c r="I19" s="5">
        <f t="shared" si="1"/>
        <v>30</v>
      </c>
      <c r="K19" s="4">
        <v>5</v>
      </c>
      <c r="L19" s="5">
        <v>5</v>
      </c>
      <c r="N19" s="4">
        <f t="shared" si="2"/>
        <v>84.4</v>
      </c>
      <c r="O19" s="5" t="str">
        <f t="shared" si="3"/>
        <v>Зачёт</v>
      </c>
    </row>
    <row r="20" spans="1:15" ht="12.75">
      <c r="A20" s="3"/>
      <c r="B20" s="4"/>
      <c r="C20" s="5"/>
      <c r="E20" s="4"/>
      <c r="F20" s="5"/>
      <c r="H20" s="4"/>
      <c r="I20" s="5"/>
      <c r="K20" s="4"/>
      <c r="L20" s="5"/>
      <c r="N20" s="4"/>
      <c r="O20" s="5"/>
    </row>
    <row r="21" spans="1:15" ht="12.75">
      <c r="A21" s="3" t="s">
        <v>23</v>
      </c>
      <c r="B21" s="4">
        <v>95</v>
      </c>
      <c r="C21" s="5">
        <f t="shared" si="4"/>
        <v>28.5</v>
      </c>
      <c r="E21" s="4">
        <v>95</v>
      </c>
      <c r="F21" s="5">
        <f t="shared" si="0"/>
        <v>28.5</v>
      </c>
      <c r="H21" s="6">
        <v>60</v>
      </c>
      <c r="I21" s="5">
        <f t="shared" si="1"/>
        <v>18</v>
      </c>
      <c r="K21" s="4"/>
      <c r="L21" s="5">
        <v>0</v>
      </c>
      <c r="N21" s="4">
        <f t="shared" si="2"/>
        <v>75</v>
      </c>
      <c r="O21" s="5" t="str">
        <f t="shared" si="3"/>
        <v>Зачёт</v>
      </c>
    </row>
    <row r="22" spans="1:15" ht="12.75">
      <c r="A22" s="3" t="s">
        <v>14</v>
      </c>
      <c r="B22" s="4">
        <v>88</v>
      </c>
      <c r="C22" s="5">
        <f t="shared" si="4"/>
        <v>26.4</v>
      </c>
      <c r="E22" s="4">
        <v>90</v>
      </c>
      <c r="F22" s="5">
        <f t="shared" si="0"/>
        <v>27</v>
      </c>
      <c r="H22" s="4">
        <v>100</v>
      </c>
      <c r="I22" s="5">
        <f t="shared" si="1"/>
        <v>30</v>
      </c>
      <c r="K22" s="4"/>
      <c r="L22" s="5">
        <v>10</v>
      </c>
      <c r="N22" s="4">
        <f aca="true" t="shared" si="5" ref="N22:N31">C22+F22+I22+K22+L22</f>
        <v>93.4</v>
      </c>
      <c r="O22" s="5" t="str">
        <f aca="true" t="shared" si="6" ref="O22:O31">IF(N22&gt;84,"Зачёт",(IF(N22&gt;69,"Зачёт",(IF(N22&gt;59,"Зачет","---")))))</f>
        <v>Зачёт</v>
      </c>
    </row>
    <row r="23" spans="1:15" ht="12.75">
      <c r="A23" s="3" t="s">
        <v>15</v>
      </c>
      <c r="B23" s="6">
        <v>85</v>
      </c>
      <c r="C23" s="9">
        <f t="shared" si="4"/>
        <v>25.5</v>
      </c>
      <c r="E23" s="6">
        <v>60</v>
      </c>
      <c r="F23" s="5">
        <f t="shared" si="0"/>
        <v>18</v>
      </c>
      <c r="H23" s="4">
        <v>60</v>
      </c>
      <c r="I23" s="5">
        <f t="shared" si="1"/>
        <v>18</v>
      </c>
      <c r="K23" s="4"/>
      <c r="L23" s="5">
        <v>0</v>
      </c>
      <c r="N23" s="4">
        <f t="shared" si="5"/>
        <v>61.5</v>
      </c>
      <c r="O23" s="5" t="str">
        <f t="shared" si="6"/>
        <v>Зачет</v>
      </c>
    </row>
    <row r="24" spans="1:15" ht="12.75">
      <c r="A24" s="3" t="s">
        <v>16</v>
      </c>
      <c r="B24" s="6">
        <v>85</v>
      </c>
      <c r="C24" s="9">
        <f t="shared" si="4"/>
        <v>25.5</v>
      </c>
      <c r="E24" s="6">
        <v>60</v>
      </c>
      <c r="F24" s="5">
        <f t="shared" si="0"/>
        <v>18</v>
      </c>
      <c r="H24" s="6">
        <v>62</v>
      </c>
      <c r="I24" s="5">
        <f t="shared" si="1"/>
        <v>18.599999999999998</v>
      </c>
      <c r="K24" s="4"/>
      <c r="L24" s="5">
        <v>0</v>
      </c>
      <c r="N24" s="4">
        <f t="shared" si="5"/>
        <v>62.099999999999994</v>
      </c>
      <c r="O24" s="5" t="str">
        <f t="shared" si="6"/>
        <v>Зачет</v>
      </c>
    </row>
    <row r="25" spans="1:15" ht="12.75">
      <c r="A25" s="3" t="s">
        <v>17</v>
      </c>
      <c r="B25" s="4">
        <v>94</v>
      </c>
      <c r="C25" s="5">
        <f t="shared" si="4"/>
        <v>28.2</v>
      </c>
      <c r="E25" s="4">
        <v>85</v>
      </c>
      <c r="F25" s="5">
        <f t="shared" si="0"/>
        <v>25.5</v>
      </c>
      <c r="H25" s="4">
        <v>100</v>
      </c>
      <c r="I25" s="5">
        <f t="shared" si="1"/>
        <v>30</v>
      </c>
      <c r="K25" s="4"/>
      <c r="L25" s="5">
        <v>10</v>
      </c>
      <c r="N25" s="4">
        <f t="shared" si="5"/>
        <v>93.7</v>
      </c>
      <c r="O25" s="5" t="str">
        <f t="shared" si="6"/>
        <v>Зачёт</v>
      </c>
    </row>
    <row r="26" spans="1:15" ht="12.75">
      <c r="A26" s="3" t="s">
        <v>18</v>
      </c>
      <c r="B26" s="4">
        <v>94</v>
      </c>
      <c r="C26" s="5">
        <f t="shared" si="4"/>
        <v>28.2</v>
      </c>
      <c r="E26" s="4">
        <v>100</v>
      </c>
      <c r="F26" s="5">
        <f t="shared" si="0"/>
        <v>30</v>
      </c>
      <c r="H26" s="4">
        <v>100</v>
      </c>
      <c r="I26" s="5">
        <f t="shared" si="1"/>
        <v>30</v>
      </c>
      <c r="K26" s="4"/>
      <c r="L26" s="5">
        <v>10</v>
      </c>
      <c r="N26" s="4">
        <f t="shared" si="5"/>
        <v>98.2</v>
      </c>
      <c r="O26" s="5" t="str">
        <f t="shared" si="6"/>
        <v>Зачёт</v>
      </c>
    </row>
    <row r="27" spans="1:15" ht="12.75">
      <c r="A27" s="3" t="s">
        <v>8</v>
      </c>
      <c r="B27" s="4">
        <v>90</v>
      </c>
      <c r="C27" s="5">
        <f t="shared" si="4"/>
        <v>27</v>
      </c>
      <c r="E27" s="4">
        <v>85</v>
      </c>
      <c r="F27" s="5">
        <f t="shared" si="0"/>
        <v>25.5</v>
      </c>
      <c r="H27" s="4">
        <v>100</v>
      </c>
      <c r="I27" s="5">
        <f t="shared" si="1"/>
        <v>30</v>
      </c>
      <c r="K27" s="4"/>
      <c r="L27" s="5">
        <v>10</v>
      </c>
      <c r="N27" s="4">
        <f t="shared" si="5"/>
        <v>92.5</v>
      </c>
      <c r="O27" s="5" t="str">
        <f t="shared" si="6"/>
        <v>Зачёт</v>
      </c>
    </row>
    <row r="28" spans="1:15" ht="12.75">
      <c r="A28" s="3" t="s">
        <v>19</v>
      </c>
      <c r="B28" s="4">
        <v>72</v>
      </c>
      <c r="C28" s="5">
        <f t="shared" si="4"/>
        <v>21.599999999999998</v>
      </c>
      <c r="E28" s="6">
        <v>60</v>
      </c>
      <c r="F28" s="5">
        <f t="shared" si="0"/>
        <v>18</v>
      </c>
      <c r="H28" s="6">
        <v>68</v>
      </c>
      <c r="I28" s="5">
        <f t="shared" si="1"/>
        <v>20.4</v>
      </c>
      <c r="K28" s="4"/>
      <c r="L28" s="5">
        <v>0</v>
      </c>
      <c r="N28" s="4">
        <f t="shared" si="5"/>
        <v>59.99999999999999</v>
      </c>
      <c r="O28" s="5" t="str">
        <f t="shared" si="6"/>
        <v>Зачет</v>
      </c>
    </row>
    <row r="29" spans="1:15" ht="12.75">
      <c r="A29" s="3" t="s">
        <v>11</v>
      </c>
      <c r="B29" s="4">
        <v>90</v>
      </c>
      <c r="C29" s="5">
        <f t="shared" si="4"/>
        <v>27</v>
      </c>
      <c r="E29" s="4">
        <v>100</v>
      </c>
      <c r="F29" s="5">
        <f t="shared" si="0"/>
        <v>30</v>
      </c>
      <c r="H29" s="4">
        <v>100</v>
      </c>
      <c r="I29" s="5">
        <f t="shared" si="1"/>
        <v>30</v>
      </c>
      <c r="K29" s="4"/>
      <c r="L29" s="5">
        <v>10</v>
      </c>
      <c r="N29" s="4">
        <f t="shared" si="5"/>
        <v>97</v>
      </c>
      <c r="O29" s="5" t="str">
        <f t="shared" si="6"/>
        <v>Зачёт</v>
      </c>
    </row>
    <row r="30" spans="1:15" ht="12.75">
      <c r="A30" s="3" t="s">
        <v>24</v>
      </c>
      <c r="B30" s="4">
        <v>82</v>
      </c>
      <c r="C30" s="5">
        <f t="shared" si="4"/>
        <v>24.599999999999998</v>
      </c>
      <c r="E30" s="4">
        <v>80</v>
      </c>
      <c r="F30" s="5">
        <f t="shared" si="0"/>
        <v>24</v>
      </c>
      <c r="H30" s="6">
        <v>60</v>
      </c>
      <c r="I30" s="5">
        <f t="shared" si="1"/>
        <v>18</v>
      </c>
      <c r="K30" s="4"/>
      <c r="L30" s="5">
        <v>0</v>
      </c>
      <c r="N30" s="4">
        <f t="shared" si="5"/>
        <v>66.6</v>
      </c>
      <c r="O30" s="5" t="str">
        <f t="shared" si="6"/>
        <v>Зачет</v>
      </c>
    </row>
    <row r="31" spans="1:15" ht="12.75">
      <c r="A31" s="3" t="s">
        <v>25</v>
      </c>
      <c r="B31" s="4">
        <v>90</v>
      </c>
      <c r="C31" s="5">
        <f t="shared" si="4"/>
        <v>27</v>
      </c>
      <c r="E31" s="4">
        <v>95</v>
      </c>
      <c r="F31" s="5">
        <f t="shared" si="0"/>
        <v>28.5</v>
      </c>
      <c r="H31" s="6">
        <v>60</v>
      </c>
      <c r="I31" s="5">
        <f t="shared" si="1"/>
        <v>18</v>
      </c>
      <c r="K31" s="4"/>
      <c r="L31" s="5">
        <v>0</v>
      </c>
      <c r="N31" s="4">
        <f t="shared" si="5"/>
        <v>73.5</v>
      </c>
      <c r="O31" s="5" t="str">
        <f t="shared" si="6"/>
        <v>Зачёт</v>
      </c>
    </row>
  </sheetData>
  <sheetProtection/>
  <mergeCells count="5">
    <mergeCell ref="N4:O4"/>
    <mergeCell ref="B4:C4"/>
    <mergeCell ref="E4:F4"/>
    <mergeCell ref="H4:I4"/>
    <mergeCell ref="K4:L4"/>
  </mergeCells>
  <conditionalFormatting sqref="A1:IV65536">
    <cfRule type="cellIs" priority="1" dxfId="0" operator="equal" stopIfTrue="1">
      <formula>"н/зкр"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625" style="0" customWidth="1"/>
    <col min="2" max="2" width="20.875" style="0" customWidth="1"/>
  </cols>
  <sheetData>
    <row r="1" spans="1:2" ht="12.75">
      <c r="A1" s="3" t="s">
        <v>34</v>
      </c>
      <c r="B1" t="s">
        <v>35</v>
      </c>
    </row>
    <row r="2" ht="12.75">
      <c r="A2" s="3"/>
    </row>
    <row r="3" spans="1:2" ht="12.75">
      <c r="A3" s="3" t="s">
        <v>275</v>
      </c>
      <c r="B3" t="s">
        <v>36</v>
      </c>
    </row>
    <row r="4" spans="1:2" ht="12.75">
      <c r="A4" s="3" t="s">
        <v>276</v>
      </c>
      <c r="B4" t="s">
        <v>37</v>
      </c>
    </row>
    <row r="5" spans="1:2" ht="12.75">
      <c r="A5" s="3" t="s">
        <v>38</v>
      </c>
      <c r="B5" t="s">
        <v>39</v>
      </c>
    </row>
    <row r="6" spans="1:2" ht="12.75">
      <c r="A6" s="3" t="s">
        <v>40</v>
      </c>
      <c r="B6" t="s">
        <v>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Bauman MSTU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E. Drach</dc:creator>
  <cp:keywords/>
  <dc:description/>
  <cp:lastModifiedBy>KTH</cp:lastModifiedBy>
  <dcterms:created xsi:type="dcterms:W3CDTF">2016-04-09T17:43:42Z</dcterms:created>
  <dcterms:modified xsi:type="dcterms:W3CDTF">2021-04-30T15:33:00Z</dcterms:modified>
  <cp:category/>
  <cp:version/>
  <cp:contentType/>
  <cp:contentStatus/>
</cp:coreProperties>
</file>