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7" sheetId="1" r:id="rId1"/>
    <sheet name="2016" sheetId="2" r:id="rId2"/>
    <sheet name="2015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9"/>
            <color indexed="8"/>
            <rFont val="Tahoma"/>
            <family val="0"/>
          </rPr>
          <t xml:space="preserve">Vladimir E. Drach:
</t>
        </r>
        <r>
          <rPr>
            <sz val="9"/>
            <color indexed="8"/>
            <rFont val="Tahoma"/>
            <family val="0"/>
          </rPr>
          <t xml:space="preserve">Писать РК на черновиках - это что?
</t>
        </r>
      </text>
    </comment>
  </commentList>
</comments>
</file>

<file path=xl/sharedStrings.xml><?xml version="1.0" encoding="utf-8"?>
<sst xmlns="http://schemas.openxmlformats.org/spreadsheetml/2006/main" count="234" uniqueCount="140">
  <si>
    <t>УК ЭС</t>
  </si>
  <si>
    <t>08..20</t>
  </si>
  <si>
    <t>6..10</t>
  </si>
  <si>
    <t>12..18</t>
  </si>
  <si>
    <t>10..12</t>
  </si>
  <si>
    <t>18..30</t>
  </si>
  <si>
    <t>до 10</t>
  </si>
  <si>
    <t>РК1</t>
  </si>
  <si>
    <t>ПосещД</t>
  </si>
  <si>
    <t>ПосещК</t>
  </si>
  <si>
    <t>Лаб</t>
  </si>
  <si>
    <t>Модуль1</t>
  </si>
  <si>
    <t>Модуль2</t>
  </si>
  <si>
    <t>ЭКЗ</t>
  </si>
  <si>
    <t>ЛичКач</t>
  </si>
  <si>
    <t>Итог</t>
  </si>
  <si>
    <t>Оценка</t>
  </si>
  <si>
    <t>Берёзкин Евгений</t>
  </si>
  <si>
    <r>
      <rPr>
        <sz val="10"/>
        <color indexed="22"/>
        <rFont val="Arial Narrow"/>
        <family val="2"/>
      </rPr>
      <t>Вага</t>
    </r>
    <r>
      <rPr>
        <sz val="10"/>
        <color indexed="22"/>
        <rFont val="Calibri (Vietnamese)"/>
        <family val="0"/>
      </rPr>
      <t>́</t>
    </r>
    <r>
      <rPr>
        <sz val="10"/>
        <color indexed="22"/>
        <rFont val="Arial Narrow"/>
        <family val="2"/>
      </rPr>
      <t>нов Андрей</t>
    </r>
  </si>
  <si>
    <t>aкад</t>
  </si>
  <si>
    <r>
      <rPr>
        <sz val="10"/>
        <color indexed="18"/>
        <rFont val="Arial Narrow"/>
        <family val="2"/>
      </rPr>
      <t>Ганжа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 xml:space="preserve"> Иван </t>
    </r>
  </si>
  <si>
    <r>
      <rPr>
        <sz val="10"/>
        <color indexed="18"/>
        <rFont val="Arial Narrow"/>
        <family val="2"/>
      </rPr>
      <t>Голубко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 xml:space="preserve">в Константин </t>
    </r>
  </si>
  <si>
    <r>
      <rPr>
        <sz val="10"/>
        <color indexed="18"/>
        <rFont val="Arial Narrow"/>
        <family val="2"/>
      </rPr>
      <t>Епи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>хин Егор</t>
    </r>
  </si>
  <si>
    <r>
      <rPr>
        <sz val="10"/>
        <color indexed="18"/>
        <rFont val="Arial Narrow"/>
        <family val="2"/>
      </rPr>
      <t>Каца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 xml:space="preserve">пов Олег </t>
    </r>
  </si>
  <si>
    <r>
      <rPr>
        <sz val="10"/>
        <color indexed="18"/>
        <rFont val="Arial Narrow"/>
        <family val="2"/>
      </rPr>
      <t>Комисса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 xml:space="preserve">рова Елизавета </t>
    </r>
  </si>
  <si>
    <r>
      <rPr>
        <sz val="10"/>
        <color indexed="18"/>
        <rFont val="Arial Narrow"/>
        <family val="2"/>
      </rPr>
      <t>Кондрашо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 xml:space="preserve">в Павел </t>
    </r>
  </si>
  <si>
    <r>
      <rPr>
        <sz val="10"/>
        <color indexed="18"/>
        <rFont val="Arial Narrow"/>
        <family val="2"/>
      </rPr>
      <t>Ко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 xml:space="preserve">нохов Алексей </t>
    </r>
  </si>
  <si>
    <r>
      <rPr>
        <sz val="10"/>
        <color indexed="18"/>
        <rFont val="Arial Narrow"/>
        <family val="2"/>
      </rPr>
      <t>Кула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 xml:space="preserve">гин Владислав </t>
    </r>
  </si>
  <si>
    <r>
      <rPr>
        <sz val="10"/>
        <color indexed="18"/>
        <rFont val="Arial Narrow"/>
        <family val="2"/>
      </rPr>
      <t>Ла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 xml:space="preserve">зарев Максим </t>
    </r>
  </si>
  <si>
    <r>
      <rPr>
        <sz val="10"/>
        <color indexed="22"/>
        <rFont val="Arial Narrow"/>
        <family val="2"/>
      </rPr>
      <t>Лосабери</t>
    </r>
    <r>
      <rPr>
        <sz val="10"/>
        <color indexed="22"/>
        <rFont val="Calibri (Vietnamese)"/>
        <family val="0"/>
      </rPr>
      <t>́</t>
    </r>
    <r>
      <rPr>
        <sz val="10"/>
        <color indexed="22"/>
        <rFont val="Arial Narrow"/>
        <family val="2"/>
      </rPr>
      <t xml:space="preserve">дзе Владимир </t>
    </r>
  </si>
  <si>
    <r>
      <rPr>
        <sz val="10"/>
        <color indexed="18"/>
        <rFont val="Arial Narrow"/>
        <family val="2"/>
      </rPr>
      <t>Мовсеся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>нУнан</t>
    </r>
  </si>
  <si>
    <r>
      <rPr>
        <sz val="10"/>
        <color indexed="18"/>
        <rFont val="Arial Narrow"/>
        <family val="2"/>
      </rPr>
      <t>Попо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>вичП.А.</t>
    </r>
  </si>
  <si>
    <r>
      <rPr>
        <sz val="10"/>
        <color indexed="18"/>
        <rFont val="Arial Narrow"/>
        <family val="2"/>
      </rPr>
      <t>Поспе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>лов Валерий</t>
    </r>
  </si>
  <si>
    <r>
      <rPr>
        <sz val="10"/>
        <color indexed="18"/>
        <rFont val="Arial Narrow"/>
        <family val="2"/>
      </rPr>
      <t>Са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 xml:space="preserve">ввин Михаил </t>
    </r>
  </si>
  <si>
    <t xml:space="preserve">Шкрум Павел </t>
  </si>
  <si>
    <r>
      <rPr>
        <sz val="10"/>
        <color indexed="18"/>
        <rFont val="Arial Narrow"/>
        <family val="2"/>
      </rPr>
      <t>Щербако</t>
    </r>
    <r>
      <rPr>
        <sz val="10"/>
        <color indexed="18"/>
        <rFont val="Calibri (Vietnamese)"/>
        <family val="0"/>
      </rPr>
      <t>́</t>
    </r>
    <r>
      <rPr>
        <sz val="10"/>
        <color indexed="18"/>
        <rFont val="Arial Narrow"/>
        <family val="2"/>
      </rPr>
      <t>в Дмитрий</t>
    </r>
  </si>
  <si>
    <t>Гвоздков</t>
  </si>
  <si>
    <t>Пашенюк</t>
  </si>
  <si>
    <t>Московский</t>
  </si>
  <si>
    <t>н/я</t>
  </si>
  <si>
    <t>Батура Никита Владимирович</t>
  </si>
  <si>
    <t>Бузырев Алексей Алексеевич</t>
  </si>
  <si>
    <t>Жадовец Мария Геннадьевна</t>
  </si>
  <si>
    <t>Жадовец Алексей Владимирович</t>
  </si>
  <si>
    <t>Жилин Александр Дмитриевич</t>
  </si>
  <si>
    <t>Жихарев Иван Александрович</t>
  </si>
  <si>
    <t>Колесникова Алёна Алексеевна</t>
  </si>
  <si>
    <t>Лихманов Владислав Владмрович</t>
  </si>
  <si>
    <t>н/а</t>
  </si>
  <si>
    <t>Мяделец Максим Александрович</t>
  </si>
  <si>
    <t>Никишкина Виктория Владмровна</t>
  </si>
  <si>
    <t>Ожерельев Тимофей Сергеевич</t>
  </si>
  <si>
    <t>Романов Константин Сергеевич</t>
  </si>
  <si>
    <t>Сергеева Маргарита Алексндрвна</t>
  </si>
  <si>
    <t>Серебренников Дмитрий Сергвич</t>
  </si>
  <si>
    <t>Тагунов Дмитрий Сергеевич</t>
  </si>
  <si>
    <t>Трушаков Роман Эдуардович</t>
  </si>
  <si>
    <t>Фокин Дмитрий Александрович</t>
  </si>
  <si>
    <t>Ходосов Владислав Александрвч</t>
  </si>
  <si>
    <t>Чуев Владислав Сергеевич</t>
  </si>
  <si>
    <t>08..10</t>
  </si>
  <si>
    <t>Управление качеством ЭС</t>
  </si>
  <si>
    <t>РПВ.Б-71</t>
  </si>
  <si>
    <t>Аленин Илья Сергеевич</t>
  </si>
  <si>
    <t>Бесков Борис Евгеньевич</t>
  </si>
  <si>
    <t>Буцев Никита Анатольевич</t>
  </si>
  <si>
    <t>Зименков Дмитрий Сергеевич</t>
  </si>
  <si>
    <t>Игнатов Василий Константинович</t>
  </si>
  <si>
    <t>Каспулатов Аким Русланович</t>
  </si>
  <si>
    <t>Колянова Анастасия Андреевна</t>
  </si>
  <si>
    <t>Котугин Александр Сергеевич</t>
  </si>
  <si>
    <t>Лебедев Александр Александрович</t>
  </si>
  <si>
    <t>Моников Артем Николаевич</t>
  </si>
  <si>
    <t>Макаричев Станислав Владимирович</t>
  </si>
  <si>
    <t>Морозов Кирилл Викторович</t>
  </si>
  <si>
    <t>Скударнова Анна Владимировна</t>
  </si>
  <si>
    <t>Ханаев Владислав Васильевич</t>
  </si>
  <si>
    <t>Шумакова Александра Олеговна</t>
  </si>
  <si>
    <t>Щечилина Татьяна Сергеевна</t>
  </si>
  <si>
    <t>Юхимчук Богдан Николаевич</t>
  </si>
  <si>
    <t>РПД.Б-71</t>
  </si>
  <si>
    <t>Алексеев Андрей Викторович</t>
  </si>
  <si>
    <t>Асташов Дмитрий Алексеевич</t>
  </si>
  <si>
    <t>Богомолов Никита Сергеевич</t>
  </si>
  <si>
    <t>Гейко Василий Владимирович</t>
  </si>
  <si>
    <t>Грибенюк</t>
  </si>
  <si>
    <t>Гришина Анастасия Владимировна</t>
  </si>
  <si>
    <t>Капитоненко Роман Игоревич</t>
  </si>
  <si>
    <t>Московский Максим Андреевич</t>
  </si>
  <si>
    <t>Самохин Михаил Сергеевич</t>
  </si>
  <si>
    <t>Сафонов</t>
  </si>
  <si>
    <t>Терских Алексей Олегович</t>
  </si>
  <si>
    <t>Толоконников Вадим Эдуардович</t>
  </si>
  <si>
    <t>Трофимов</t>
  </si>
  <si>
    <t>РПД.Б-72</t>
  </si>
  <si>
    <t>Антипов Алексей Алексеевич</t>
  </si>
  <si>
    <t>Бабурин Иван Александрович</t>
  </si>
  <si>
    <t>Гвоздков Сергей Александрович</t>
  </si>
  <si>
    <t>Жигачев Антон Сергеевич</t>
  </si>
  <si>
    <t>Жучкова Анастасия Дмитриевна</t>
  </si>
  <si>
    <t>Карпов Владислав Игоревич</t>
  </si>
  <si>
    <t>Колдунов Дмитрий Вячеславович</t>
  </si>
  <si>
    <t>Крисанов Сергей Сергеевич</t>
  </si>
  <si>
    <t>Лутовин Евгений Анатольевич</t>
  </si>
  <si>
    <t>Пашенюк Олег Николаевич</t>
  </si>
  <si>
    <t>Хрустова Александра Геннадьевна</t>
  </si>
  <si>
    <t>Управление качеством</t>
  </si>
  <si>
    <t>подгруппа-1</t>
  </si>
  <si>
    <t>Модуль3</t>
  </si>
  <si>
    <t>Антипенко Олег</t>
  </si>
  <si>
    <t>Гольбя Павел</t>
  </si>
  <si>
    <t>Колесниченко Евгений</t>
  </si>
  <si>
    <t>Максимов Игорь</t>
  </si>
  <si>
    <t>Солохин Евгений</t>
  </si>
  <si>
    <t>подгруппа-2</t>
  </si>
  <si>
    <t>Пилипенко Виталий</t>
  </si>
  <si>
    <t>Ситкин</t>
  </si>
  <si>
    <t>Картышев Денис</t>
  </si>
  <si>
    <t>Кирсанов Павел</t>
  </si>
  <si>
    <t>Луганский Павел Д</t>
  </si>
  <si>
    <t>Рыжов С.В.</t>
  </si>
  <si>
    <t>Сафонов Сергей</t>
  </si>
  <si>
    <t>Кувшинников Артем</t>
  </si>
  <si>
    <t>Ланцов Игнат-10</t>
  </si>
  <si>
    <t>Шугаев Алексей-22</t>
  </si>
  <si>
    <t>Зайков Михаил-4</t>
  </si>
  <si>
    <t>Ранич Влад-16</t>
  </si>
  <si>
    <t>Рыжов Роман</t>
  </si>
  <si>
    <t>Осьмаков</t>
  </si>
  <si>
    <t>Бородин Дмитрий</t>
  </si>
  <si>
    <t>Дуванов Александр</t>
  </si>
  <si>
    <t>Игнатов Максим</t>
  </si>
  <si>
    <t>Капаницкий Дмитрий</t>
  </si>
  <si>
    <t>Ковальков Александр</t>
  </si>
  <si>
    <t>Кузенков Андрей</t>
  </si>
  <si>
    <t>Листопад Алексей</t>
  </si>
  <si>
    <t>Максимов Павел</t>
  </si>
  <si>
    <t>Мисягина Юлия</t>
  </si>
  <si>
    <t>Сиркели Анна</t>
  </si>
  <si>
    <t>Хачев Дмитрий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</si>
</sst>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"/>
    <numFmt numFmtId="165" formatCode="0.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7"/>
      <name val="Calibri"/>
      <family val="2"/>
    </font>
    <font>
      <b/>
      <sz val="11"/>
      <color indexed="18"/>
      <name val="Calibri"/>
      <family val="2"/>
    </font>
    <font>
      <sz val="11"/>
      <color indexed="27"/>
      <name val="Tahoma"/>
      <family val="2"/>
    </font>
    <font>
      <sz val="11"/>
      <color indexed="18"/>
      <name val="Tahoma"/>
      <family val="2"/>
    </font>
    <font>
      <b/>
      <sz val="11"/>
      <color indexed="27"/>
      <name val="Tahoma"/>
      <family val="2"/>
    </font>
    <font>
      <sz val="10"/>
      <color indexed="18"/>
      <name val="Arial Narrow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b/>
      <sz val="11"/>
      <name val="Arial Narrow"/>
      <family val="2"/>
    </font>
    <font>
      <b/>
      <sz val="11"/>
      <color indexed="18"/>
      <name val="Tahoma"/>
      <family val="2"/>
    </font>
    <font>
      <sz val="10"/>
      <color indexed="22"/>
      <name val="Arial Narrow"/>
      <family val="2"/>
    </font>
    <font>
      <sz val="10"/>
      <color indexed="22"/>
      <name val="Calibri (Vietnamese)"/>
      <family val="0"/>
    </font>
    <font>
      <b/>
      <sz val="11"/>
      <color indexed="22"/>
      <name val="Tahoma"/>
      <family val="2"/>
    </font>
    <font>
      <sz val="11"/>
      <color indexed="22"/>
      <name val="Tahoma"/>
      <family val="2"/>
    </font>
    <font>
      <b/>
      <sz val="11"/>
      <color indexed="22"/>
      <name val="Arial Narrow"/>
      <family val="2"/>
    </font>
    <font>
      <sz val="11"/>
      <color indexed="22"/>
      <name val="Calibri"/>
      <family val="2"/>
    </font>
    <font>
      <sz val="10"/>
      <color indexed="18"/>
      <name val="Calibri (Vietnamese)"/>
      <family val="0"/>
    </font>
    <font>
      <b/>
      <sz val="11"/>
      <color indexed="10"/>
      <name val="Tahoma"/>
      <family val="2"/>
    </font>
    <font>
      <sz val="10"/>
      <color indexed="8"/>
      <name val="Arial Narrow"/>
      <family val="2"/>
    </font>
    <font>
      <b/>
      <sz val="11"/>
      <color indexed="16"/>
      <name val="Tahoma"/>
      <family val="2"/>
    </font>
    <font>
      <b/>
      <sz val="11"/>
      <color indexed="47"/>
      <name val="Tahoma"/>
      <family val="2"/>
    </font>
    <font>
      <sz val="11"/>
      <color indexed="47"/>
      <name val="Tahoma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52"/>
      <name val="Arial Narrow"/>
      <family val="2"/>
    </font>
    <font>
      <sz val="11"/>
      <color indexed="14"/>
      <name val="Arial Narrow"/>
      <family val="2"/>
    </font>
    <font>
      <sz val="11"/>
      <color indexed="46"/>
      <name val="Arial Narrow"/>
      <family val="2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1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64" fontId="20" fillId="19" borderId="0" xfId="0" applyNumberFormat="1" applyFont="1" applyFill="1" applyAlignment="1">
      <alignment horizontal="center"/>
    </xf>
    <xf numFmtId="0" fontId="20" fillId="19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17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0" fillId="19" borderId="0" xfId="0" applyFont="1" applyFill="1" applyAlignment="1">
      <alignment horizontal="left"/>
    </xf>
    <xf numFmtId="0" fontId="20" fillId="19" borderId="0" xfId="0" applyFont="1" applyFill="1" applyAlignment="1">
      <alignment horizontal="right"/>
    </xf>
    <xf numFmtId="0" fontId="20" fillId="19" borderId="0" xfId="0" applyFont="1" applyFill="1" applyAlignment="1">
      <alignment/>
    </xf>
    <xf numFmtId="0" fontId="23" fillId="0" borderId="10" xfId="0" applyFont="1" applyBorder="1" applyAlignment="1">
      <alignment vertical="top"/>
    </xf>
    <xf numFmtId="0" fontId="24" fillId="0" borderId="0" xfId="0" applyFont="1" applyAlignment="1">
      <alignment horizontal="center"/>
    </xf>
    <xf numFmtId="0" fontId="2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8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12" xfId="0" applyFont="1" applyBorder="1" applyAlignment="1">
      <alignment vertical="top"/>
    </xf>
    <xf numFmtId="0" fontId="31" fillId="0" borderId="0" xfId="0" applyFont="1" applyAlignment="1">
      <alignment horizontal="center"/>
    </xf>
    <xf numFmtId="0" fontId="32" fillId="2" borderId="0" xfId="0" applyFont="1" applyFill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8" borderId="0" xfId="0" applyFont="1" applyFill="1" applyAlignment="1">
      <alignment horizontal="center"/>
    </xf>
    <xf numFmtId="0" fontId="34" fillId="0" borderId="0" xfId="0" applyFont="1" applyAlignment="1">
      <alignment/>
    </xf>
    <xf numFmtId="0" fontId="23" fillId="0" borderId="12" xfId="0" applyFont="1" applyBorder="1" applyAlignment="1">
      <alignment vertical="top"/>
    </xf>
    <xf numFmtId="0" fontId="36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6" fillId="7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0" fontId="37" fillId="0" borderId="13" xfId="0" applyFont="1" applyBorder="1" applyAlignment="1">
      <alignment vertical="top"/>
    </xf>
    <xf numFmtId="0" fontId="0" fillId="0" borderId="0" xfId="0" applyBorder="1" applyAlignment="1">
      <alignment/>
    </xf>
    <xf numFmtId="0" fontId="23" fillId="0" borderId="12" xfId="0" applyFont="1" applyBorder="1" applyAlignment="1">
      <alignment vertical="top" wrapText="1"/>
    </xf>
    <xf numFmtId="0" fontId="28" fillId="2" borderId="0" xfId="0" applyFont="1" applyFill="1" applyAlignment="1">
      <alignment horizontal="center"/>
    </xf>
    <xf numFmtId="0" fontId="29" fillId="0" borderId="12" xfId="0" applyFont="1" applyBorder="1" applyAlignment="1">
      <alignment vertical="top" wrapText="1"/>
    </xf>
    <xf numFmtId="0" fontId="16" fillId="0" borderId="0" xfId="0" applyFont="1" applyAlignment="1">
      <alignment/>
    </xf>
    <xf numFmtId="0" fontId="21" fillId="20" borderId="11" xfId="0" applyFont="1" applyFill="1" applyBorder="1" applyAlignment="1">
      <alignment horizontal="center"/>
    </xf>
    <xf numFmtId="0" fontId="28" fillId="0" borderId="0" xfId="0" applyFont="1" applyAlignment="1">
      <alignment/>
    </xf>
    <xf numFmtId="164" fontId="21" fillId="17" borderId="0" xfId="0" applyNumberFormat="1" applyFont="1" applyFill="1" applyAlignment="1">
      <alignment horizontal="center"/>
    </xf>
    <xf numFmtId="0" fontId="28" fillId="17" borderId="0" xfId="0" applyFont="1" applyFill="1" applyAlignment="1">
      <alignment horizontal="center"/>
    </xf>
    <xf numFmtId="0" fontId="21" fillId="21" borderId="0" xfId="0" applyFont="1" applyFill="1" applyAlignment="1">
      <alignment horizontal="left"/>
    </xf>
    <xf numFmtId="0" fontId="21" fillId="21" borderId="0" xfId="0" applyFont="1" applyFill="1" applyAlignment="1">
      <alignment horizontal="right"/>
    </xf>
    <xf numFmtId="0" fontId="21" fillId="17" borderId="0" xfId="0" applyFont="1" applyFill="1" applyAlignment="1">
      <alignment horizontal="left"/>
    </xf>
    <xf numFmtId="0" fontId="21" fillId="17" borderId="0" xfId="0" applyFont="1" applyFill="1" applyAlignment="1">
      <alignment/>
    </xf>
    <xf numFmtId="0" fontId="22" fillId="17" borderId="0" xfId="0" applyFont="1" applyFill="1" applyAlignment="1">
      <alignment horizontal="right"/>
    </xf>
    <xf numFmtId="0" fontId="21" fillId="0" borderId="11" xfId="0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0" fontId="21" fillId="22" borderId="1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4" fontId="21" fillId="0" borderId="14" xfId="0" applyNumberFormat="1" applyFont="1" applyFill="1" applyBorder="1" applyAlignment="1">
      <alignment horizontal="center"/>
    </xf>
    <xf numFmtId="0" fontId="32" fillId="0" borderId="15" xfId="0" applyFont="1" applyFill="1" applyBorder="1" applyAlignment="1">
      <alignment horizontal="left"/>
    </xf>
    <xf numFmtId="0" fontId="32" fillId="0" borderId="16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36" fillId="8" borderId="0" xfId="0" applyFont="1" applyFill="1" applyAlignment="1">
      <alignment horizontal="center"/>
    </xf>
    <xf numFmtId="0" fontId="21" fillId="0" borderId="15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22" borderId="15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164" fontId="43" fillId="23" borderId="0" xfId="0" applyNumberFormat="1" applyFont="1" applyFill="1" applyAlignment="1">
      <alignment horizontal="center"/>
    </xf>
    <xf numFmtId="0" fontId="43" fillId="23" borderId="0" xfId="0" applyFont="1" applyFill="1" applyAlignment="1">
      <alignment horizontal="center"/>
    </xf>
    <xf numFmtId="0" fontId="43" fillId="24" borderId="0" xfId="0" applyFont="1" applyFill="1" applyAlignment="1">
      <alignment/>
    </xf>
    <xf numFmtId="0" fontId="43" fillId="23" borderId="0" xfId="0" applyFont="1" applyFill="1" applyAlignment="1">
      <alignment/>
    </xf>
    <xf numFmtId="0" fontId="44" fillId="23" borderId="0" xfId="0" applyFont="1" applyFill="1" applyAlignment="1">
      <alignment horizontal="center"/>
    </xf>
    <xf numFmtId="0" fontId="45" fillId="0" borderId="11" xfId="60" applyNumberFormat="1" applyFont="1" applyFill="1" applyBorder="1" applyAlignment="1" applyProtection="1">
      <alignment horizontal="justify" vertical="top" wrapText="1"/>
      <protection/>
    </xf>
    <xf numFmtId="0" fontId="45" fillId="0" borderId="11" xfId="0" applyFont="1" applyFill="1" applyBorder="1" applyAlignment="1">
      <alignment horizontal="center"/>
    </xf>
    <xf numFmtId="0" fontId="45" fillId="9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1" fontId="43" fillId="0" borderId="11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left"/>
    </xf>
    <xf numFmtId="2" fontId="43" fillId="0" borderId="11" xfId="0" applyNumberFormat="1" applyFont="1" applyFill="1" applyBorder="1" applyAlignment="1">
      <alignment horizontal="center"/>
    </xf>
    <xf numFmtId="0" fontId="45" fillId="25" borderId="11" xfId="0" applyFont="1" applyFill="1" applyBorder="1" applyAlignment="1">
      <alignment horizontal="center"/>
    </xf>
    <xf numFmtId="0" fontId="46" fillId="9" borderId="11" xfId="0" applyFont="1" applyFill="1" applyBorder="1" applyAlignment="1">
      <alignment horizontal="center"/>
    </xf>
    <xf numFmtId="0" fontId="43" fillId="25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11" xfId="0" applyNumberFormat="1" applyFont="1" applyFill="1" applyBorder="1" applyAlignment="1">
      <alignment horizontal="center"/>
    </xf>
    <xf numFmtId="0" fontId="43" fillId="0" borderId="11" xfId="0" applyNumberFormat="1" applyFont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left"/>
    </xf>
    <xf numFmtId="165" fontId="43" fillId="0" borderId="11" xfId="0" applyNumberFormat="1" applyFont="1" applyFill="1" applyBorder="1" applyAlignment="1">
      <alignment horizontal="center"/>
    </xf>
    <xf numFmtId="164" fontId="20" fillId="19" borderId="0" xfId="0" applyNumberFormat="1" applyFont="1" applyFill="1" applyBorder="1" applyAlignment="1">
      <alignment horizontal="center"/>
    </xf>
    <xf numFmtId="164" fontId="21" fillId="21" borderId="0" xfId="0" applyNumberFormat="1" applyFont="1" applyFill="1" applyBorder="1" applyAlignment="1">
      <alignment horizontal="center"/>
    </xf>
    <xf numFmtId="164" fontId="43" fillId="24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9">
      <selection activeCell="Q43" sqref="Q43"/>
    </sheetView>
  </sheetViews>
  <sheetFormatPr defaultColWidth="9.140625" defaultRowHeight="15"/>
  <cols>
    <col min="1" max="1" width="28.7109375" style="0" customWidth="1"/>
    <col min="2" max="2" width="7.57421875" style="0" customWidth="1"/>
    <col min="3" max="3" width="6.00390625" style="0" customWidth="1"/>
    <col min="4" max="4" width="9.00390625" style="0" customWidth="1"/>
    <col min="5" max="5" width="7.00390625" style="0" customWidth="1"/>
    <col min="6" max="6" width="9.00390625" style="0" customWidth="1"/>
    <col min="7" max="7" width="4.00390625" style="0" customWidth="1"/>
    <col min="8" max="8" width="5.57421875" style="0" customWidth="1"/>
    <col min="9" max="9" width="9.00390625" style="0" customWidth="1"/>
    <col min="10" max="10" width="7.28125" style="0" customWidth="1"/>
    <col min="11" max="11" width="9.00390625" style="0" customWidth="1"/>
    <col min="12" max="12" width="3.7109375" style="0" customWidth="1"/>
    <col min="13" max="13" width="7.140625" style="0" customWidth="1"/>
    <col min="14" max="14" width="0.9921875" style="0" customWidth="1"/>
    <col min="15" max="15" width="9.00390625" style="0" hidden="1" customWidth="1"/>
    <col min="16" max="16" width="1.28515625" style="0" customWidth="1"/>
    <col min="17" max="17" width="7.7109375" style="1" customWidth="1"/>
    <col min="18" max="16384" width="9.00390625" style="0" customWidth="1"/>
  </cols>
  <sheetData>
    <row r="1" ht="15">
      <c r="A1" s="2" t="s">
        <v>0</v>
      </c>
    </row>
    <row r="2" ht="15">
      <c r="A2" s="3">
        <v>2017</v>
      </c>
    </row>
    <row r="3" spans="2:18" ht="15">
      <c r="B3" s="4" t="s">
        <v>1</v>
      </c>
      <c r="C3" s="100" t="s">
        <v>2</v>
      </c>
      <c r="D3" s="100"/>
      <c r="E3" s="5" t="s">
        <v>3</v>
      </c>
      <c r="F3" s="5"/>
      <c r="G3" s="6"/>
      <c r="H3" s="100" t="s">
        <v>2</v>
      </c>
      <c r="I3" s="100"/>
      <c r="J3" s="5" t="s">
        <v>4</v>
      </c>
      <c r="K3" s="5"/>
      <c r="L3" s="6"/>
      <c r="M3" s="4" t="s">
        <v>5</v>
      </c>
      <c r="N3" s="6"/>
      <c r="O3" s="7" t="s">
        <v>6</v>
      </c>
      <c r="P3" s="6"/>
      <c r="Q3" s="8"/>
      <c r="R3" s="5"/>
    </row>
    <row r="4" spans="2:18" ht="15">
      <c r="B4" s="5" t="s">
        <v>7</v>
      </c>
      <c r="C4" s="9" t="s">
        <v>8</v>
      </c>
      <c r="D4" s="10" t="s">
        <v>9</v>
      </c>
      <c r="E4" s="5" t="s">
        <v>10</v>
      </c>
      <c r="F4" s="9" t="s">
        <v>11</v>
      </c>
      <c r="G4" s="6"/>
      <c r="H4" s="10" t="s">
        <v>8</v>
      </c>
      <c r="I4" s="10" t="s">
        <v>9</v>
      </c>
      <c r="J4" s="5" t="s">
        <v>10</v>
      </c>
      <c r="K4" s="11" t="s">
        <v>12</v>
      </c>
      <c r="L4" s="6"/>
      <c r="M4" s="5" t="s">
        <v>13</v>
      </c>
      <c r="N4" s="6"/>
      <c r="O4" s="7" t="s">
        <v>14</v>
      </c>
      <c r="P4" s="6"/>
      <c r="Q4" s="8" t="s">
        <v>15</v>
      </c>
      <c r="R4" s="5" t="s">
        <v>16</v>
      </c>
    </row>
    <row r="5" spans="1:18" ht="15" customHeight="1">
      <c r="A5" s="12" t="s">
        <v>17</v>
      </c>
      <c r="B5" s="13">
        <v>8</v>
      </c>
      <c r="C5" s="14">
        <v>3</v>
      </c>
      <c r="D5" s="15">
        <v>3</v>
      </c>
      <c r="E5" s="16">
        <v>12</v>
      </c>
      <c r="F5" s="17">
        <f aca="true" t="shared" si="0" ref="F5:F10">IF(AND(B5&gt;7.9,(C5+D5)&gt;5.9,E5&gt;11.9),B5+C5+D5+E5,"---")</f>
        <v>26</v>
      </c>
      <c r="G5" s="6"/>
      <c r="H5" s="15">
        <v>3</v>
      </c>
      <c r="I5" s="15">
        <v>4</v>
      </c>
      <c r="J5" s="18">
        <v>10</v>
      </c>
      <c r="K5" s="17">
        <f aca="true" t="shared" si="1" ref="K5:K25">IF(AND(1,(H5+I5)&gt;5.9,J5&gt;9.9),H5+I5+J5,"---")</f>
        <v>17</v>
      </c>
      <c r="L5" s="6"/>
      <c r="M5" s="19">
        <v>18</v>
      </c>
      <c r="N5" s="6"/>
      <c r="O5" s="6">
        <v>5</v>
      </c>
      <c r="P5" s="6"/>
      <c r="Q5" s="20">
        <f aca="true" t="shared" si="2" ref="Q5:Q25">F5+K5+M5</f>
        <v>61</v>
      </c>
      <c r="R5" s="18" t="str">
        <f aca="true" t="shared" si="3" ref="R5:R25">IF(Q5&gt;89,"ОТЛ",(IF(Q5&gt;74,"ХОР",(IF(Q5&gt;59,"УД","---")))))</f>
        <v>УД</v>
      </c>
    </row>
    <row r="6" spans="1:19" s="29" customFormat="1" ht="15" customHeight="1">
      <c r="A6" s="21" t="s">
        <v>18</v>
      </c>
      <c r="B6" s="22"/>
      <c r="C6" s="23">
        <v>0</v>
      </c>
      <c r="D6" s="23">
        <v>4</v>
      </c>
      <c r="E6" s="24">
        <v>12</v>
      </c>
      <c r="F6" s="25" t="str">
        <f t="shared" si="0"/>
        <v>---</v>
      </c>
      <c r="G6" s="26"/>
      <c r="H6" s="23">
        <v>3</v>
      </c>
      <c r="I6" s="23">
        <v>4</v>
      </c>
      <c r="J6" s="27">
        <v>10</v>
      </c>
      <c r="K6" s="25">
        <f t="shared" si="1"/>
        <v>17</v>
      </c>
      <c r="L6" s="26"/>
      <c r="M6" s="28"/>
      <c r="N6" s="26"/>
      <c r="O6" s="26">
        <v>5</v>
      </c>
      <c r="P6" s="26"/>
      <c r="Q6" s="22" t="e">
        <f t="shared" si="2"/>
        <v>#VALUE!</v>
      </c>
      <c r="R6" s="27" t="e">
        <f t="shared" si="3"/>
        <v>#VALUE!</v>
      </c>
      <c r="S6" s="29" t="s">
        <v>19</v>
      </c>
    </row>
    <row r="7" spans="1:18" ht="15" customHeight="1">
      <c r="A7" s="30" t="s">
        <v>20</v>
      </c>
      <c r="B7" s="31">
        <v>8</v>
      </c>
      <c r="C7" s="15">
        <v>3</v>
      </c>
      <c r="D7" s="15">
        <v>3</v>
      </c>
      <c r="E7" s="16">
        <v>12</v>
      </c>
      <c r="F7" s="17">
        <f t="shared" si="0"/>
        <v>26</v>
      </c>
      <c r="G7" s="6"/>
      <c r="H7" s="15">
        <v>4</v>
      </c>
      <c r="I7" s="15">
        <v>4</v>
      </c>
      <c r="J7" s="18">
        <v>10</v>
      </c>
      <c r="K7" s="17">
        <f t="shared" si="1"/>
        <v>18</v>
      </c>
      <c r="L7" s="6"/>
      <c r="M7" s="19">
        <v>18</v>
      </c>
      <c r="N7" s="6"/>
      <c r="O7" s="6">
        <v>5</v>
      </c>
      <c r="P7" s="6"/>
      <c r="Q7" s="20">
        <f t="shared" si="2"/>
        <v>62</v>
      </c>
      <c r="R7" s="18" t="str">
        <f t="shared" si="3"/>
        <v>УД</v>
      </c>
    </row>
    <row r="8" spans="1:18" ht="15" customHeight="1">
      <c r="A8" s="30" t="s">
        <v>21</v>
      </c>
      <c r="B8" s="31">
        <v>8</v>
      </c>
      <c r="C8" s="15">
        <v>3</v>
      </c>
      <c r="D8" s="15">
        <v>3</v>
      </c>
      <c r="E8" s="32">
        <v>12</v>
      </c>
      <c r="F8" s="17">
        <f t="shared" si="0"/>
        <v>26</v>
      </c>
      <c r="G8" s="6"/>
      <c r="H8" s="15">
        <v>3</v>
      </c>
      <c r="I8" s="15">
        <v>5</v>
      </c>
      <c r="J8" s="18">
        <v>12</v>
      </c>
      <c r="K8" s="17">
        <f t="shared" si="1"/>
        <v>20</v>
      </c>
      <c r="L8" s="6"/>
      <c r="M8" s="19">
        <v>18</v>
      </c>
      <c r="N8" s="6"/>
      <c r="O8" s="6">
        <v>5</v>
      </c>
      <c r="P8" s="6"/>
      <c r="Q8" s="20">
        <f t="shared" si="2"/>
        <v>64</v>
      </c>
      <c r="R8" s="18" t="str">
        <f t="shared" si="3"/>
        <v>УД</v>
      </c>
    </row>
    <row r="9" spans="1:18" ht="15" customHeight="1">
      <c r="A9" s="30" t="s">
        <v>22</v>
      </c>
      <c r="B9" s="31">
        <v>12</v>
      </c>
      <c r="C9" s="15">
        <v>3</v>
      </c>
      <c r="D9" s="15">
        <v>5</v>
      </c>
      <c r="E9" s="32">
        <v>18</v>
      </c>
      <c r="F9" s="17">
        <f t="shared" si="0"/>
        <v>38</v>
      </c>
      <c r="G9" s="6"/>
      <c r="H9" s="15">
        <v>3</v>
      </c>
      <c r="I9" s="15">
        <v>5</v>
      </c>
      <c r="J9" s="18">
        <v>12</v>
      </c>
      <c r="K9" s="17">
        <f t="shared" si="1"/>
        <v>20</v>
      </c>
      <c r="L9" s="6"/>
      <c r="M9" s="19">
        <v>25</v>
      </c>
      <c r="N9" s="6"/>
      <c r="O9" s="6">
        <v>5</v>
      </c>
      <c r="P9" s="6"/>
      <c r="Q9" s="20">
        <f t="shared" si="2"/>
        <v>83</v>
      </c>
      <c r="R9" s="18" t="str">
        <f t="shared" si="3"/>
        <v>ХОР</v>
      </c>
    </row>
    <row r="10" spans="1:18" ht="15" customHeight="1">
      <c r="A10" s="30" t="s">
        <v>23</v>
      </c>
      <c r="B10" s="20">
        <v>14</v>
      </c>
      <c r="C10" s="15">
        <v>5</v>
      </c>
      <c r="D10" s="15">
        <v>5</v>
      </c>
      <c r="E10" s="32">
        <v>18</v>
      </c>
      <c r="F10" s="17">
        <f t="shared" si="0"/>
        <v>42</v>
      </c>
      <c r="G10" s="6"/>
      <c r="H10" s="15">
        <v>5</v>
      </c>
      <c r="I10" s="15">
        <v>5</v>
      </c>
      <c r="J10" s="18">
        <v>12</v>
      </c>
      <c r="K10" s="17">
        <f t="shared" si="1"/>
        <v>22</v>
      </c>
      <c r="L10" s="6"/>
      <c r="M10" s="19">
        <v>18</v>
      </c>
      <c r="N10" s="6"/>
      <c r="O10" s="6">
        <v>5</v>
      </c>
      <c r="P10" s="6"/>
      <c r="Q10" s="20">
        <f t="shared" si="2"/>
        <v>82</v>
      </c>
      <c r="R10" s="18" t="str">
        <f t="shared" si="3"/>
        <v>ХОР</v>
      </c>
    </row>
    <row r="11" spans="1:18" ht="15" customHeight="1">
      <c r="A11" s="30" t="s">
        <v>24</v>
      </c>
      <c r="B11" s="13">
        <v>8</v>
      </c>
      <c r="C11" s="15">
        <v>3</v>
      </c>
      <c r="D11" s="15">
        <v>1</v>
      </c>
      <c r="E11" s="16">
        <v>12</v>
      </c>
      <c r="F11" s="17">
        <v>24</v>
      </c>
      <c r="G11" s="6"/>
      <c r="H11" s="15">
        <v>3</v>
      </c>
      <c r="I11" s="15">
        <v>4</v>
      </c>
      <c r="J11" s="18">
        <v>12</v>
      </c>
      <c r="K11" s="17">
        <f t="shared" si="1"/>
        <v>19</v>
      </c>
      <c r="L11" s="6"/>
      <c r="M11" s="19">
        <v>18</v>
      </c>
      <c r="N11" s="6"/>
      <c r="O11" s="6">
        <v>5</v>
      </c>
      <c r="P11" s="6"/>
      <c r="Q11" s="20">
        <f t="shared" si="2"/>
        <v>61</v>
      </c>
      <c r="R11" s="18" t="str">
        <f t="shared" si="3"/>
        <v>УД</v>
      </c>
    </row>
    <row r="12" spans="1:18" ht="15" customHeight="1">
      <c r="A12" s="30" t="s">
        <v>25</v>
      </c>
      <c r="B12" s="13">
        <v>20</v>
      </c>
      <c r="C12" s="15">
        <v>5</v>
      </c>
      <c r="D12" s="15">
        <v>5</v>
      </c>
      <c r="E12" s="32">
        <v>12</v>
      </c>
      <c r="F12" s="17">
        <f>IF(AND(B12&gt;7.9,(C12+D12)&gt;5.9,E12&gt;11.9),B12+C12+D12+E12,"---")</f>
        <v>42</v>
      </c>
      <c r="G12" s="6"/>
      <c r="H12" s="15">
        <v>5</v>
      </c>
      <c r="I12" s="15">
        <v>4</v>
      </c>
      <c r="J12" s="18">
        <v>10</v>
      </c>
      <c r="K12" s="17">
        <f t="shared" si="1"/>
        <v>19</v>
      </c>
      <c r="L12" s="6"/>
      <c r="M12" s="19">
        <v>29</v>
      </c>
      <c r="N12" s="6"/>
      <c r="O12" s="6">
        <v>5</v>
      </c>
      <c r="P12" s="6"/>
      <c r="Q12" s="20">
        <f t="shared" si="2"/>
        <v>90</v>
      </c>
      <c r="R12" s="18" t="str">
        <f t="shared" si="3"/>
        <v>ОТЛ</v>
      </c>
    </row>
    <row r="13" spans="1:18" ht="15" customHeight="1">
      <c r="A13" s="30" t="s">
        <v>26</v>
      </c>
      <c r="B13" s="20">
        <v>15</v>
      </c>
      <c r="C13" s="15">
        <v>5</v>
      </c>
      <c r="D13" s="15">
        <v>5</v>
      </c>
      <c r="E13" s="32">
        <v>16</v>
      </c>
      <c r="F13" s="17">
        <f>IF(AND(B13&gt;7.9,(C13+D13)&gt;5.9,E13&gt;11.9),B13+C13+D13+E13,"---")</f>
        <v>41</v>
      </c>
      <c r="G13" s="6"/>
      <c r="H13" s="15">
        <v>4</v>
      </c>
      <c r="I13" s="15">
        <v>5</v>
      </c>
      <c r="J13" s="18">
        <v>12</v>
      </c>
      <c r="K13" s="17">
        <f t="shared" si="1"/>
        <v>21</v>
      </c>
      <c r="L13" s="6"/>
      <c r="M13" s="19">
        <v>28</v>
      </c>
      <c r="N13" s="6"/>
      <c r="O13" s="6">
        <v>5</v>
      </c>
      <c r="P13" s="6"/>
      <c r="Q13" s="20">
        <f t="shared" si="2"/>
        <v>90</v>
      </c>
      <c r="R13" s="18" t="str">
        <f t="shared" si="3"/>
        <v>ОТЛ</v>
      </c>
    </row>
    <row r="14" spans="1:18" ht="15" customHeight="1">
      <c r="A14" s="30" t="s">
        <v>27</v>
      </c>
      <c r="B14" s="13">
        <v>20</v>
      </c>
      <c r="C14" s="15">
        <v>5</v>
      </c>
      <c r="D14" s="15">
        <v>5</v>
      </c>
      <c r="E14" s="32">
        <v>12</v>
      </c>
      <c r="F14" s="17">
        <f>IF(AND(B14&gt;7.9,(C14+D14)&gt;5.9,E14&gt;11.9),B14+C14+D14+E14,"---")</f>
        <v>42</v>
      </c>
      <c r="G14" s="6"/>
      <c r="H14" s="15">
        <v>5</v>
      </c>
      <c r="I14" s="15">
        <v>4</v>
      </c>
      <c r="J14" s="18">
        <v>12</v>
      </c>
      <c r="K14" s="17">
        <f t="shared" si="1"/>
        <v>21</v>
      </c>
      <c r="L14" s="6"/>
      <c r="M14" s="19">
        <v>30</v>
      </c>
      <c r="N14" s="6"/>
      <c r="O14" s="6">
        <v>5</v>
      </c>
      <c r="P14" s="6"/>
      <c r="Q14" s="20">
        <f t="shared" si="2"/>
        <v>93</v>
      </c>
      <c r="R14" s="18" t="str">
        <f t="shared" si="3"/>
        <v>ОТЛ</v>
      </c>
    </row>
    <row r="15" spans="1:18" ht="15" customHeight="1">
      <c r="A15" s="30" t="s">
        <v>28</v>
      </c>
      <c r="B15" s="20">
        <v>12</v>
      </c>
      <c r="C15" s="15">
        <v>5</v>
      </c>
      <c r="D15" s="15">
        <v>3</v>
      </c>
      <c r="E15" s="16">
        <v>12</v>
      </c>
      <c r="F15" s="17">
        <f>IF(AND(B15&gt;7.9,(C15+D15)&gt;5.9,E15&gt;11.9),B15+C15+D15+E15,"---")</f>
        <v>32</v>
      </c>
      <c r="G15" s="6"/>
      <c r="H15" s="15">
        <v>3</v>
      </c>
      <c r="I15" s="15">
        <v>4</v>
      </c>
      <c r="J15" s="18">
        <v>12</v>
      </c>
      <c r="K15" s="17">
        <f t="shared" si="1"/>
        <v>19</v>
      </c>
      <c r="L15" s="6"/>
      <c r="M15" s="19">
        <v>25</v>
      </c>
      <c r="N15" s="6"/>
      <c r="O15" s="6">
        <v>5</v>
      </c>
      <c r="P15" s="6"/>
      <c r="Q15" s="20">
        <f t="shared" si="2"/>
        <v>76</v>
      </c>
      <c r="R15" s="18" t="str">
        <f t="shared" si="3"/>
        <v>ХОР</v>
      </c>
    </row>
    <row r="16" spans="1:18" s="29" customFormat="1" ht="15" customHeight="1">
      <c r="A16" s="21" t="s">
        <v>29</v>
      </c>
      <c r="B16" s="22"/>
      <c r="C16" s="23">
        <v>3</v>
      </c>
      <c r="D16" s="23">
        <v>4</v>
      </c>
      <c r="E16" s="24">
        <v>12</v>
      </c>
      <c r="F16" s="25" t="str">
        <f>IF(AND(B16&gt;7.9,(C16+D16)&gt;5.9,E16&gt;11.9),B16+C16+D16+E16,"---")</f>
        <v>---</v>
      </c>
      <c r="G16" s="26"/>
      <c r="H16" s="15">
        <v>3</v>
      </c>
      <c r="I16" s="23">
        <v>0</v>
      </c>
      <c r="J16" s="27">
        <v>0</v>
      </c>
      <c r="K16" s="25" t="str">
        <f t="shared" si="1"/>
        <v>---</v>
      </c>
      <c r="L16" s="26"/>
      <c r="M16" s="28"/>
      <c r="N16" s="26"/>
      <c r="O16" s="26">
        <v>5</v>
      </c>
      <c r="P16" s="26"/>
      <c r="Q16" s="22" t="e">
        <f t="shared" si="2"/>
        <v>#VALUE!</v>
      </c>
      <c r="R16" s="27" t="e">
        <f t="shared" si="3"/>
        <v>#VALUE!</v>
      </c>
    </row>
    <row r="17" spans="1:18" ht="15" customHeight="1">
      <c r="A17" s="30" t="s">
        <v>30</v>
      </c>
      <c r="B17" s="20">
        <v>14</v>
      </c>
      <c r="C17" s="15">
        <v>3</v>
      </c>
      <c r="D17" s="15">
        <v>1</v>
      </c>
      <c r="E17" s="16">
        <v>12</v>
      </c>
      <c r="F17" s="17">
        <v>30</v>
      </c>
      <c r="G17" s="6"/>
      <c r="H17" s="15">
        <v>3</v>
      </c>
      <c r="I17" s="15">
        <v>4</v>
      </c>
      <c r="J17" s="18">
        <v>12</v>
      </c>
      <c r="K17" s="17">
        <f t="shared" si="1"/>
        <v>19</v>
      </c>
      <c r="L17" s="6"/>
      <c r="M17" s="19">
        <v>18</v>
      </c>
      <c r="N17" s="6"/>
      <c r="O17" s="6">
        <v>5</v>
      </c>
      <c r="P17" s="6"/>
      <c r="Q17" s="20">
        <f t="shared" si="2"/>
        <v>67</v>
      </c>
      <c r="R17" s="18" t="str">
        <f t="shared" si="3"/>
        <v>УД</v>
      </c>
    </row>
    <row r="18" spans="1:18" ht="15" customHeight="1">
      <c r="A18" s="30" t="s">
        <v>31</v>
      </c>
      <c r="B18" s="20">
        <v>14</v>
      </c>
      <c r="C18" s="33">
        <v>0</v>
      </c>
      <c r="D18" s="33">
        <v>4</v>
      </c>
      <c r="E18" s="16">
        <v>12</v>
      </c>
      <c r="F18" s="17">
        <v>30</v>
      </c>
      <c r="G18" s="6"/>
      <c r="H18" s="34">
        <v>3</v>
      </c>
      <c r="I18" s="34">
        <v>4</v>
      </c>
      <c r="J18" s="18">
        <v>12</v>
      </c>
      <c r="K18" s="17">
        <f t="shared" si="1"/>
        <v>19</v>
      </c>
      <c r="L18" s="6"/>
      <c r="M18" s="19">
        <v>18</v>
      </c>
      <c r="N18" s="6"/>
      <c r="O18" s="6">
        <v>5</v>
      </c>
      <c r="P18" s="6"/>
      <c r="Q18" s="20">
        <f t="shared" si="2"/>
        <v>67</v>
      </c>
      <c r="R18" s="18" t="str">
        <f t="shared" si="3"/>
        <v>УД</v>
      </c>
    </row>
    <row r="19" spans="1:18" ht="15" customHeight="1">
      <c r="A19" s="30" t="s">
        <v>32</v>
      </c>
      <c r="B19" s="20">
        <v>14</v>
      </c>
      <c r="C19" s="15">
        <v>4</v>
      </c>
      <c r="D19" s="15">
        <v>4</v>
      </c>
      <c r="E19" s="16">
        <v>12</v>
      </c>
      <c r="F19" s="17">
        <f aca="true" t="shared" si="4" ref="F19:F25">IF(AND(B19&gt;7.9,(C19+D19)&gt;5.9,E19&gt;11.9),B19+C19+D19+E19,"---")</f>
        <v>34</v>
      </c>
      <c r="G19" s="6"/>
      <c r="H19" s="15">
        <v>5</v>
      </c>
      <c r="I19" s="15">
        <v>4</v>
      </c>
      <c r="J19" s="18">
        <v>10</v>
      </c>
      <c r="K19" s="17">
        <f t="shared" si="1"/>
        <v>19</v>
      </c>
      <c r="L19" s="6"/>
      <c r="M19" s="19">
        <v>24</v>
      </c>
      <c r="N19" s="6"/>
      <c r="O19" s="6">
        <v>5</v>
      </c>
      <c r="P19" s="6"/>
      <c r="Q19" s="20">
        <f t="shared" si="2"/>
        <v>77</v>
      </c>
      <c r="R19" s="18" t="str">
        <f t="shared" si="3"/>
        <v>ХОР</v>
      </c>
    </row>
    <row r="20" spans="1:18" ht="15" customHeight="1">
      <c r="A20" s="30" t="s">
        <v>33</v>
      </c>
      <c r="B20" s="20">
        <v>15</v>
      </c>
      <c r="C20" s="15">
        <v>5</v>
      </c>
      <c r="D20" s="15">
        <v>5</v>
      </c>
      <c r="E20" s="32">
        <v>18</v>
      </c>
      <c r="F20" s="17">
        <f t="shared" si="4"/>
        <v>43</v>
      </c>
      <c r="G20" s="6"/>
      <c r="H20" s="15">
        <v>3</v>
      </c>
      <c r="I20" s="15">
        <v>4</v>
      </c>
      <c r="J20" s="18">
        <v>12</v>
      </c>
      <c r="K20" s="17">
        <f t="shared" si="1"/>
        <v>19</v>
      </c>
      <c r="L20" s="6"/>
      <c r="M20" s="19">
        <v>28</v>
      </c>
      <c r="N20" s="6"/>
      <c r="O20" s="6">
        <v>5</v>
      </c>
      <c r="P20" s="6"/>
      <c r="Q20" s="20">
        <f t="shared" si="2"/>
        <v>90</v>
      </c>
      <c r="R20" s="18" t="str">
        <f t="shared" si="3"/>
        <v>ОТЛ</v>
      </c>
    </row>
    <row r="21" spans="1:18" ht="15" customHeight="1">
      <c r="A21" s="30" t="s">
        <v>34</v>
      </c>
      <c r="B21" s="31">
        <v>8</v>
      </c>
      <c r="C21" s="15">
        <v>4</v>
      </c>
      <c r="D21" s="15">
        <v>4</v>
      </c>
      <c r="E21" s="32">
        <v>12</v>
      </c>
      <c r="F21" s="17">
        <f t="shared" si="4"/>
        <v>28</v>
      </c>
      <c r="G21" s="6"/>
      <c r="H21" s="15">
        <v>3</v>
      </c>
      <c r="I21" s="15">
        <v>4</v>
      </c>
      <c r="J21" s="18">
        <v>12</v>
      </c>
      <c r="K21" s="17">
        <f t="shared" si="1"/>
        <v>19</v>
      </c>
      <c r="L21" s="6"/>
      <c r="M21" s="19">
        <v>0</v>
      </c>
      <c r="N21" s="6"/>
      <c r="O21" s="6">
        <v>5</v>
      </c>
      <c r="P21" s="6"/>
      <c r="Q21" s="20">
        <f t="shared" si="2"/>
        <v>47</v>
      </c>
      <c r="R21" s="18" t="str">
        <f t="shared" si="3"/>
        <v>---</v>
      </c>
    </row>
    <row r="22" spans="1:18" ht="15" customHeight="1">
      <c r="A22" s="30" t="s">
        <v>35</v>
      </c>
      <c r="B22" s="20">
        <v>8</v>
      </c>
      <c r="C22" s="15">
        <v>4</v>
      </c>
      <c r="D22" s="15">
        <v>5</v>
      </c>
      <c r="E22" s="32">
        <v>18</v>
      </c>
      <c r="F22" s="17">
        <f t="shared" si="4"/>
        <v>35</v>
      </c>
      <c r="G22" s="6"/>
      <c r="H22" s="15">
        <v>3</v>
      </c>
      <c r="I22" s="15">
        <v>4</v>
      </c>
      <c r="J22" s="18">
        <v>12</v>
      </c>
      <c r="K22" s="17">
        <f t="shared" si="1"/>
        <v>19</v>
      </c>
      <c r="L22" s="6"/>
      <c r="M22" s="19">
        <v>0</v>
      </c>
      <c r="N22" s="6"/>
      <c r="O22" s="6">
        <v>5</v>
      </c>
      <c r="P22" s="6"/>
      <c r="Q22" s="20">
        <f t="shared" si="2"/>
        <v>54</v>
      </c>
      <c r="R22" s="18" t="str">
        <f t="shared" si="3"/>
        <v>---</v>
      </c>
    </row>
    <row r="23" spans="1:18" ht="15" customHeight="1">
      <c r="A23" s="30" t="s">
        <v>36</v>
      </c>
      <c r="B23" s="31">
        <v>12</v>
      </c>
      <c r="C23" s="15">
        <v>5</v>
      </c>
      <c r="D23" s="15">
        <v>5</v>
      </c>
      <c r="E23" s="32">
        <v>18</v>
      </c>
      <c r="F23" s="17">
        <f t="shared" si="4"/>
        <v>40</v>
      </c>
      <c r="G23" s="6"/>
      <c r="H23" s="15">
        <v>3</v>
      </c>
      <c r="I23" s="15">
        <v>4</v>
      </c>
      <c r="J23" s="18">
        <v>12</v>
      </c>
      <c r="K23" s="17">
        <f t="shared" si="1"/>
        <v>19</v>
      </c>
      <c r="L23" s="6"/>
      <c r="M23" s="19">
        <v>18</v>
      </c>
      <c r="N23" s="6"/>
      <c r="O23" s="6">
        <v>5</v>
      </c>
      <c r="P23" s="6"/>
      <c r="Q23" s="20">
        <f t="shared" si="2"/>
        <v>77</v>
      </c>
      <c r="R23" s="18" t="str">
        <f t="shared" si="3"/>
        <v>ХОР</v>
      </c>
    </row>
    <row r="24" spans="1:18" ht="15" customHeight="1">
      <c r="A24" s="30" t="s">
        <v>37</v>
      </c>
      <c r="B24" s="31">
        <v>8</v>
      </c>
      <c r="C24" s="15">
        <v>4</v>
      </c>
      <c r="D24" s="15">
        <v>5</v>
      </c>
      <c r="E24" s="32">
        <v>18</v>
      </c>
      <c r="F24" s="17">
        <f t="shared" si="4"/>
        <v>35</v>
      </c>
      <c r="G24" s="6"/>
      <c r="H24" s="15">
        <v>5</v>
      </c>
      <c r="I24" s="15">
        <v>4</v>
      </c>
      <c r="J24" s="18">
        <v>12</v>
      </c>
      <c r="K24" s="17">
        <f t="shared" si="1"/>
        <v>21</v>
      </c>
      <c r="L24" s="6"/>
      <c r="M24" s="19">
        <v>18</v>
      </c>
      <c r="N24" s="6"/>
      <c r="O24" s="6">
        <v>5</v>
      </c>
      <c r="P24" s="6"/>
      <c r="Q24" s="20">
        <f t="shared" si="2"/>
        <v>74</v>
      </c>
      <c r="R24" s="18" t="str">
        <f t="shared" si="3"/>
        <v>УД</v>
      </c>
    </row>
    <row r="25" spans="1:18" ht="15" customHeight="1">
      <c r="A25" s="30" t="s">
        <v>38</v>
      </c>
      <c r="B25" s="20"/>
      <c r="C25" s="15">
        <v>0</v>
      </c>
      <c r="D25" s="15">
        <v>5</v>
      </c>
      <c r="E25" s="32">
        <v>18</v>
      </c>
      <c r="F25" s="17" t="str">
        <f t="shared" si="4"/>
        <v>---</v>
      </c>
      <c r="G25" s="6"/>
      <c r="H25" s="15">
        <v>2</v>
      </c>
      <c r="I25" s="15">
        <v>4</v>
      </c>
      <c r="J25" s="18">
        <v>12</v>
      </c>
      <c r="K25" s="17">
        <f t="shared" si="1"/>
        <v>18</v>
      </c>
      <c r="L25" s="6"/>
      <c r="M25" s="19" t="s">
        <v>39</v>
      </c>
      <c r="N25" s="6"/>
      <c r="O25" s="6">
        <v>5</v>
      </c>
      <c r="P25" s="6"/>
      <c r="Q25" s="20" t="e">
        <f t="shared" si="2"/>
        <v>#VALUE!</v>
      </c>
      <c r="R25" s="18" t="e">
        <f t="shared" si="3"/>
        <v>#VALUE!</v>
      </c>
    </row>
    <row r="26" spans="1:17" ht="15" customHeight="1">
      <c r="A26" s="35"/>
      <c r="B26" s="36"/>
      <c r="Q26"/>
    </row>
    <row r="27" spans="1:18" ht="15" customHeight="1">
      <c r="A27" s="37" t="s">
        <v>40</v>
      </c>
      <c r="B27" s="20">
        <v>20</v>
      </c>
      <c r="C27" s="15">
        <v>7</v>
      </c>
      <c r="D27" s="15">
        <v>3</v>
      </c>
      <c r="E27" s="32">
        <v>18</v>
      </c>
      <c r="F27" s="17">
        <f aca="true" t="shared" si="5" ref="F27:F45">IF(AND(B27&gt;7.9,(C27+D27)&gt;5.9,E27&gt;11.9),B27+C27+D27+E27,"---")</f>
        <v>48</v>
      </c>
      <c r="G27" s="6"/>
      <c r="H27" s="15">
        <v>5</v>
      </c>
      <c r="I27" s="15">
        <v>4</v>
      </c>
      <c r="J27" s="18">
        <v>10</v>
      </c>
      <c r="K27" s="17">
        <f aca="true" t="shared" si="6" ref="K27:K37">IF(AND(1,(H27+I27)&gt;5.9,J27&gt;9.9),H27+I27+J27,"---")</f>
        <v>19</v>
      </c>
      <c r="L27" s="6"/>
      <c r="M27" s="19">
        <v>28</v>
      </c>
      <c r="N27" s="6"/>
      <c r="O27" s="6">
        <v>5</v>
      </c>
      <c r="P27" s="6"/>
      <c r="Q27" s="20">
        <f aca="true" t="shared" si="7" ref="Q27:Q45">F27+K27+M27</f>
        <v>95</v>
      </c>
      <c r="R27" s="18" t="str">
        <f aca="true" t="shared" si="8" ref="R27:R45">IF(Q27&gt;89,"ОТЛ",(IF(Q27&gt;74,"ХОР",(IF(Q27&gt;59,"УД","---")))))</f>
        <v>ОТЛ</v>
      </c>
    </row>
    <row r="28" spans="1:18" ht="15" customHeight="1">
      <c r="A28" s="37" t="s">
        <v>41</v>
      </c>
      <c r="B28" s="20">
        <v>18</v>
      </c>
      <c r="C28" s="15">
        <v>5</v>
      </c>
      <c r="D28" s="15">
        <v>3</v>
      </c>
      <c r="E28" s="32">
        <v>18</v>
      </c>
      <c r="F28" s="17">
        <f t="shared" si="5"/>
        <v>44</v>
      </c>
      <c r="G28" s="6"/>
      <c r="H28" s="15">
        <v>3</v>
      </c>
      <c r="I28" s="15">
        <v>3</v>
      </c>
      <c r="J28" s="18">
        <v>10</v>
      </c>
      <c r="K28" s="17">
        <f t="shared" si="6"/>
        <v>16</v>
      </c>
      <c r="L28" s="6"/>
      <c r="M28" s="19">
        <v>20</v>
      </c>
      <c r="N28" s="6"/>
      <c r="O28" s="6">
        <v>5</v>
      </c>
      <c r="P28" s="6"/>
      <c r="Q28" s="20">
        <f t="shared" si="7"/>
        <v>80</v>
      </c>
      <c r="R28" s="18" t="str">
        <f t="shared" si="8"/>
        <v>ХОР</v>
      </c>
    </row>
    <row r="29" spans="1:18" ht="15" customHeight="1">
      <c r="A29" s="37" t="s">
        <v>42</v>
      </c>
      <c r="B29" s="20">
        <v>20</v>
      </c>
      <c r="C29" s="15">
        <v>5</v>
      </c>
      <c r="D29" s="15">
        <v>5</v>
      </c>
      <c r="E29" s="32">
        <v>18</v>
      </c>
      <c r="F29" s="17">
        <f t="shared" si="5"/>
        <v>48</v>
      </c>
      <c r="G29" s="6"/>
      <c r="H29" s="15">
        <v>5</v>
      </c>
      <c r="I29" s="15">
        <v>5</v>
      </c>
      <c r="J29" s="18">
        <v>12</v>
      </c>
      <c r="K29" s="17">
        <f t="shared" si="6"/>
        <v>22</v>
      </c>
      <c r="L29" s="6"/>
      <c r="M29" s="19">
        <v>30</v>
      </c>
      <c r="N29" s="6"/>
      <c r="O29" s="6"/>
      <c r="P29" s="6"/>
      <c r="Q29" s="20">
        <f t="shared" si="7"/>
        <v>100</v>
      </c>
      <c r="R29" s="18" t="str">
        <f t="shared" si="8"/>
        <v>ОТЛ</v>
      </c>
    </row>
    <row r="30" spans="1:18" ht="15" customHeight="1">
      <c r="A30" s="37" t="s">
        <v>43</v>
      </c>
      <c r="B30" s="20">
        <v>20</v>
      </c>
      <c r="C30" s="15">
        <v>5</v>
      </c>
      <c r="D30" s="15">
        <v>5</v>
      </c>
      <c r="E30" s="32">
        <v>18</v>
      </c>
      <c r="F30" s="17">
        <f t="shared" si="5"/>
        <v>48</v>
      </c>
      <c r="G30" s="6"/>
      <c r="H30" s="15">
        <v>5</v>
      </c>
      <c r="I30" s="15">
        <v>5</v>
      </c>
      <c r="J30" s="18">
        <v>12</v>
      </c>
      <c r="K30" s="17">
        <f t="shared" si="6"/>
        <v>22</v>
      </c>
      <c r="L30" s="6"/>
      <c r="M30" s="19">
        <v>30</v>
      </c>
      <c r="N30" s="6"/>
      <c r="O30" s="6">
        <v>5</v>
      </c>
      <c r="P30" s="6"/>
      <c r="Q30" s="20">
        <f t="shared" si="7"/>
        <v>100</v>
      </c>
      <c r="R30" s="18" t="str">
        <f t="shared" si="8"/>
        <v>ОТЛ</v>
      </c>
    </row>
    <row r="31" spans="1:18" ht="15" customHeight="1">
      <c r="A31" s="37" t="s">
        <v>44</v>
      </c>
      <c r="B31" s="20">
        <v>19</v>
      </c>
      <c r="C31" s="15">
        <v>5</v>
      </c>
      <c r="D31" s="15">
        <v>5</v>
      </c>
      <c r="E31" s="32">
        <v>18</v>
      </c>
      <c r="F31" s="17">
        <f t="shared" si="5"/>
        <v>47</v>
      </c>
      <c r="G31" s="6"/>
      <c r="H31" s="15">
        <v>3</v>
      </c>
      <c r="I31" s="38">
        <v>5</v>
      </c>
      <c r="J31" s="20">
        <v>12</v>
      </c>
      <c r="K31" s="17">
        <f t="shared" si="6"/>
        <v>20</v>
      </c>
      <c r="L31" s="6"/>
      <c r="M31" s="19">
        <v>20</v>
      </c>
      <c r="N31" s="6"/>
      <c r="O31" s="6">
        <v>5</v>
      </c>
      <c r="P31" s="6"/>
      <c r="Q31" s="20">
        <f t="shared" si="7"/>
        <v>87</v>
      </c>
      <c r="R31" s="18" t="str">
        <f t="shared" si="8"/>
        <v>ХОР</v>
      </c>
    </row>
    <row r="32" spans="1:18" s="29" customFormat="1" ht="15" customHeight="1">
      <c r="A32" s="39" t="s">
        <v>45</v>
      </c>
      <c r="B32" s="22">
        <v>0</v>
      </c>
      <c r="C32" s="23">
        <v>5</v>
      </c>
      <c r="D32" s="23">
        <v>5</v>
      </c>
      <c r="E32" s="24">
        <v>10</v>
      </c>
      <c r="F32" s="25" t="str">
        <f t="shared" si="5"/>
        <v>---</v>
      </c>
      <c r="G32" s="26"/>
      <c r="H32" s="23"/>
      <c r="I32" s="23"/>
      <c r="J32" s="27">
        <v>0</v>
      </c>
      <c r="K32" s="25" t="str">
        <f t="shared" si="6"/>
        <v>---</v>
      </c>
      <c r="L32" s="26"/>
      <c r="M32" s="28"/>
      <c r="N32" s="26"/>
      <c r="O32" s="26">
        <v>5</v>
      </c>
      <c r="P32" s="26"/>
      <c r="Q32" s="22" t="e">
        <f t="shared" si="7"/>
        <v>#VALUE!</v>
      </c>
      <c r="R32" s="27" t="e">
        <f t="shared" si="8"/>
        <v>#VALUE!</v>
      </c>
    </row>
    <row r="33" spans="1:18" ht="15" customHeight="1">
      <c r="A33" s="37" t="s">
        <v>46</v>
      </c>
      <c r="B33" s="20">
        <v>16</v>
      </c>
      <c r="C33" s="15">
        <v>5</v>
      </c>
      <c r="D33" s="15">
        <v>5</v>
      </c>
      <c r="E33" s="32">
        <v>18</v>
      </c>
      <c r="F33" s="17">
        <f t="shared" si="5"/>
        <v>44</v>
      </c>
      <c r="G33" s="6"/>
      <c r="H33" s="15">
        <v>5</v>
      </c>
      <c r="I33" s="15">
        <v>5</v>
      </c>
      <c r="J33" s="18">
        <v>12</v>
      </c>
      <c r="K33" s="17">
        <f t="shared" si="6"/>
        <v>22</v>
      </c>
      <c r="L33" s="6"/>
      <c r="M33" s="19">
        <v>30</v>
      </c>
      <c r="N33" s="6"/>
      <c r="O33" s="6">
        <v>5</v>
      </c>
      <c r="P33" s="6"/>
      <c r="Q33" s="20">
        <f t="shared" si="7"/>
        <v>96</v>
      </c>
      <c r="R33" s="18" t="str">
        <f t="shared" si="8"/>
        <v>ОТЛ</v>
      </c>
    </row>
    <row r="34" spans="1:19" ht="15" customHeight="1">
      <c r="A34" s="37" t="s">
        <v>47</v>
      </c>
      <c r="B34" s="31">
        <v>8</v>
      </c>
      <c r="C34" s="15">
        <v>5</v>
      </c>
      <c r="D34" s="15">
        <v>5</v>
      </c>
      <c r="E34" s="32">
        <v>17</v>
      </c>
      <c r="F34" s="17">
        <f t="shared" si="5"/>
        <v>35</v>
      </c>
      <c r="G34" s="6"/>
      <c r="H34" s="15">
        <v>4</v>
      </c>
      <c r="I34" s="38">
        <v>4</v>
      </c>
      <c r="J34" s="20">
        <v>12</v>
      </c>
      <c r="K34" s="17">
        <f t="shared" si="6"/>
        <v>20</v>
      </c>
      <c r="L34" s="6"/>
      <c r="M34" s="19">
        <v>18</v>
      </c>
      <c r="N34" s="6"/>
      <c r="O34" s="6">
        <v>5</v>
      </c>
      <c r="P34" s="6"/>
      <c r="Q34" s="20">
        <f t="shared" si="7"/>
        <v>73</v>
      </c>
      <c r="R34" s="18" t="str">
        <f t="shared" si="8"/>
        <v>УД</v>
      </c>
      <c r="S34" s="40" t="s">
        <v>48</v>
      </c>
    </row>
    <row r="35" spans="1:18" s="29" customFormat="1" ht="15" customHeight="1">
      <c r="A35" s="39" t="s">
        <v>49</v>
      </c>
      <c r="B35" s="22"/>
      <c r="C35" s="23">
        <v>3</v>
      </c>
      <c r="D35" s="23">
        <v>2</v>
      </c>
      <c r="E35" s="24">
        <v>3</v>
      </c>
      <c r="F35" s="25" t="str">
        <f t="shared" si="5"/>
        <v>---</v>
      </c>
      <c r="G35" s="26"/>
      <c r="H35" s="23"/>
      <c r="I35" s="23"/>
      <c r="J35" s="27">
        <v>0</v>
      </c>
      <c r="K35" s="25" t="str">
        <f t="shared" si="6"/>
        <v>---</v>
      </c>
      <c r="L35" s="26"/>
      <c r="M35" s="28"/>
      <c r="N35" s="26"/>
      <c r="O35" s="26">
        <v>5</v>
      </c>
      <c r="P35" s="26"/>
      <c r="Q35" s="22" t="e">
        <f t="shared" si="7"/>
        <v>#VALUE!</v>
      </c>
      <c r="R35" s="27" t="e">
        <f t="shared" si="8"/>
        <v>#VALUE!</v>
      </c>
    </row>
    <row r="36" spans="1:18" ht="15" customHeight="1">
      <c r="A36" s="37" t="s">
        <v>50</v>
      </c>
      <c r="B36" s="20">
        <v>20</v>
      </c>
      <c r="C36" s="15">
        <v>5</v>
      </c>
      <c r="D36" s="15">
        <v>5</v>
      </c>
      <c r="E36" s="32">
        <v>18</v>
      </c>
      <c r="F36" s="17">
        <f t="shared" si="5"/>
        <v>48</v>
      </c>
      <c r="G36" s="6"/>
      <c r="H36" s="15">
        <v>4</v>
      </c>
      <c r="I36" s="15">
        <v>5</v>
      </c>
      <c r="J36" s="18">
        <v>12</v>
      </c>
      <c r="K36" s="17">
        <f t="shared" si="6"/>
        <v>21</v>
      </c>
      <c r="L36" s="6"/>
      <c r="M36" s="19">
        <v>22</v>
      </c>
      <c r="N36" s="6"/>
      <c r="O36" s="6">
        <v>5</v>
      </c>
      <c r="P36" s="6"/>
      <c r="Q36" s="20">
        <f t="shared" si="7"/>
        <v>91</v>
      </c>
      <c r="R36" s="18" t="str">
        <f t="shared" si="8"/>
        <v>ОТЛ</v>
      </c>
    </row>
    <row r="37" spans="1:18" ht="15" customHeight="1">
      <c r="A37" s="37" t="s">
        <v>51</v>
      </c>
      <c r="B37" s="20">
        <v>20</v>
      </c>
      <c r="C37" s="15">
        <v>3</v>
      </c>
      <c r="D37" s="15">
        <v>5</v>
      </c>
      <c r="E37" s="32">
        <v>18</v>
      </c>
      <c r="F37" s="17">
        <f t="shared" si="5"/>
        <v>46</v>
      </c>
      <c r="G37" s="6"/>
      <c r="H37" s="15">
        <v>5</v>
      </c>
      <c r="I37" s="15">
        <v>5</v>
      </c>
      <c r="J37" s="18">
        <v>10</v>
      </c>
      <c r="K37" s="17">
        <f t="shared" si="6"/>
        <v>20</v>
      </c>
      <c r="L37" s="6"/>
      <c r="M37" s="19">
        <v>26</v>
      </c>
      <c r="N37" s="6"/>
      <c r="O37" s="6">
        <v>5</v>
      </c>
      <c r="P37" s="6"/>
      <c r="Q37" s="20">
        <f t="shared" si="7"/>
        <v>92</v>
      </c>
      <c r="R37" s="18" t="str">
        <f t="shared" si="8"/>
        <v>ОТЛ</v>
      </c>
    </row>
    <row r="38" spans="1:18" ht="15" customHeight="1">
      <c r="A38" s="37" t="s">
        <v>52</v>
      </c>
      <c r="B38" s="20">
        <v>20</v>
      </c>
      <c r="C38" s="15">
        <v>5</v>
      </c>
      <c r="D38" s="15">
        <v>5</v>
      </c>
      <c r="E38" s="32">
        <v>18</v>
      </c>
      <c r="F38" s="17">
        <f t="shared" si="5"/>
        <v>48</v>
      </c>
      <c r="G38" s="6"/>
      <c r="H38" s="15">
        <v>3</v>
      </c>
      <c r="I38" s="38">
        <v>4</v>
      </c>
      <c r="J38" s="20">
        <v>12</v>
      </c>
      <c r="K38" s="17">
        <v>20</v>
      </c>
      <c r="L38" s="6"/>
      <c r="M38" s="19">
        <v>20</v>
      </c>
      <c r="N38" s="6"/>
      <c r="O38" s="6">
        <v>5</v>
      </c>
      <c r="P38" s="6"/>
      <c r="Q38" s="20">
        <f t="shared" si="7"/>
        <v>88</v>
      </c>
      <c r="R38" s="18" t="str">
        <f t="shared" si="8"/>
        <v>ХОР</v>
      </c>
    </row>
    <row r="39" spans="1:18" ht="15" customHeight="1">
      <c r="A39" s="37" t="s">
        <v>53</v>
      </c>
      <c r="B39" s="20">
        <v>20</v>
      </c>
      <c r="C39" s="15">
        <v>5</v>
      </c>
      <c r="D39" s="15">
        <v>2</v>
      </c>
      <c r="E39" s="32">
        <v>18</v>
      </c>
      <c r="F39" s="17">
        <f t="shared" si="5"/>
        <v>45</v>
      </c>
      <c r="G39" s="6"/>
      <c r="H39" s="15">
        <v>4</v>
      </c>
      <c r="I39" s="15">
        <v>5</v>
      </c>
      <c r="J39" s="18">
        <v>12</v>
      </c>
      <c r="K39" s="17">
        <f aca="true" t="shared" si="9" ref="K39:K45">IF(AND(1,(H39+I39)&gt;5.9,J39&gt;9.9),H39+I39+J39,"---")</f>
        <v>21</v>
      </c>
      <c r="L39" s="6"/>
      <c r="M39" s="19">
        <v>25</v>
      </c>
      <c r="N39" s="6"/>
      <c r="O39" s="6">
        <v>5</v>
      </c>
      <c r="P39" s="6"/>
      <c r="Q39" s="20">
        <f t="shared" si="7"/>
        <v>91</v>
      </c>
      <c r="R39" s="18" t="str">
        <f t="shared" si="8"/>
        <v>ОТЛ</v>
      </c>
    </row>
    <row r="40" spans="1:18" ht="15" customHeight="1">
      <c r="A40" s="37" t="s">
        <v>54</v>
      </c>
      <c r="B40" s="20">
        <v>14</v>
      </c>
      <c r="C40" s="15">
        <v>3</v>
      </c>
      <c r="D40" s="15">
        <v>3</v>
      </c>
      <c r="E40" s="41">
        <v>12</v>
      </c>
      <c r="F40" s="17">
        <f t="shared" si="5"/>
        <v>32</v>
      </c>
      <c r="G40" s="6"/>
      <c r="H40" s="15">
        <v>3</v>
      </c>
      <c r="I40" s="38">
        <v>4</v>
      </c>
      <c r="J40" s="20">
        <v>12</v>
      </c>
      <c r="K40" s="17">
        <f t="shared" si="9"/>
        <v>19</v>
      </c>
      <c r="L40" s="6"/>
      <c r="M40" s="19">
        <v>18</v>
      </c>
      <c r="N40" s="6"/>
      <c r="O40" s="6">
        <v>5</v>
      </c>
      <c r="P40" s="6"/>
      <c r="Q40" s="20">
        <f t="shared" si="7"/>
        <v>69</v>
      </c>
      <c r="R40" s="18" t="str">
        <f t="shared" si="8"/>
        <v>УД</v>
      </c>
    </row>
    <row r="41" spans="1:19" ht="15" customHeight="1">
      <c r="A41" s="37" t="s">
        <v>55</v>
      </c>
      <c r="B41" s="20"/>
      <c r="C41" s="15">
        <v>3</v>
      </c>
      <c r="D41" s="15">
        <v>4</v>
      </c>
      <c r="E41" s="32">
        <v>12</v>
      </c>
      <c r="F41" s="17" t="str">
        <f t="shared" si="5"/>
        <v>---</v>
      </c>
      <c r="G41" s="6"/>
      <c r="H41" s="15">
        <v>3</v>
      </c>
      <c r="I41" s="38">
        <v>1</v>
      </c>
      <c r="J41" s="20">
        <v>8</v>
      </c>
      <c r="K41" s="17" t="str">
        <f t="shared" si="9"/>
        <v>---</v>
      </c>
      <c r="L41" s="6"/>
      <c r="M41" s="19" t="s">
        <v>39</v>
      </c>
      <c r="N41" s="6"/>
      <c r="O41" s="6">
        <v>5</v>
      </c>
      <c r="P41" s="6"/>
      <c r="Q41" s="20" t="e">
        <f t="shared" si="7"/>
        <v>#VALUE!</v>
      </c>
      <c r="R41" s="18" t="e">
        <f t="shared" si="8"/>
        <v>#VALUE!</v>
      </c>
      <c r="S41" s="40" t="s">
        <v>48</v>
      </c>
    </row>
    <row r="42" spans="1:18" ht="15" customHeight="1">
      <c r="A42" s="37" t="s">
        <v>56</v>
      </c>
      <c r="B42" s="20">
        <v>16</v>
      </c>
      <c r="C42" s="15">
        <v>5</v>
      </c>
      <c r="D42" s="15">
        <v>5</v>
      </c>
      <c r="E42" s="32">
        <v>12</v>
      </c>
      <c r="F42" s="17">
        <f t="shared" si="5"/>
        <v>38</v>
      </c>
      <c r="G42" s="6"/>
      <c r="H42" s="15">
        <v>5</v>
      </c>
      <c r="I42" s="15">
        <v>5</v>
      </c>
      <c r="J42" s="18">
        <v>10</v>
      </c>
      <c r="K42" s="17">
        <f t="shared" si="9"/>
        <v>20</v>
      </c>
      <c r="L42" s="6"/>
      <c r="M42" s="19">
        <v>23</v>
      </c>
      <c r="N42" s="6"/>
      <c r="O42" s="6">
        <v>5</v>
      </c>
      <c r="P42" s="6"/>
      <c r="Q42" s="20">
        <f t="shared" si="7"/>
        <v>81</v>
      </c>
      <c r="R42" s="18" t="str">
        <f t="shared" si="8"/>
        <v>ХОР</v>
      </c>
    </row>
    <row r="43" spans="1:19" ht="15" customHeight="1">
      <c r="A43" s="37" t="s">
        <v>57</v>
      </c>
      <c r="B43" s="31">
        <v>8</v>
      </c>
      <c r="C43" s="15">
        <v>3</v>
      </c>
      <c r="D43" s="15">
        <v>4</v>
      </c>
      <c r="E43" s="16">
        <v>12</v>
      </c>
      <c r="F43" s="17">
        <f t="shared" si="5"/>
        <v>27</v>
      </c>
      <c r="G43" s="6"/>
      <c r="H43" s="15">
        <v>3</v>
      </c>
      <c r="I43" s="38">
        <v>4</v>
      </c>
      <c r="J43" s="20">
        <v>12</v>
      </c>
      <c r="K43" s="17">
        <f t="shared" si="9"/>
        <v>19</v>
      </c>
      <c r="L43" s="6"/>
      <c r="M43" s="19">
        <v>18</v>
      </c>
      <c r="N43" s="6"/>
      <c r="O43" s="6">
        <v>5</v>
      </c>
      <c r="P43" s="6"/>
      <c r="Q43" s="20">
        <f t="shared" si="7"/>
        <v>64</v>
      </c>
      <c r="R43" s="18" t="str">
        <f t="shared" si="8"/>
        <v>УД</v>
      </c>
      <c r="S43" s="40"/>
    </row>
    <row r="44" spans="1:18" ht="15" customHeight="1">
      <c r="A44" s="37" t="s">
        <v>58</v>
      </c>
      <c r="B44" s="20">
        <v>14</v>
      </c>
      <c r="C44" s="15">
        <v>5</v>
      </c>
      <c r="D44" s="15">
        <v>3</v>
      </c>
      <c r="E44" s="41">
        <v>12</v>
      </c>
      <c r="F44" s="17">
        <f t="shared" si="5"/>
        <v>34</v>
      </c>
      <c r="G44" s="6"/>
      <c r="H44" s="15">
        <v>3</v>
      </c>
      <c r="I44" s="38">
        <v>4</v>
      </c>
      <c r="J44" s="20">
        <v>12</v>
      </c>
      <c r="K44" s="17">
        <f t="shared" si="9"/>
        <v>19</v>
      </c>
      <c r="L44" s="6"/>
      <c r="M44" s="19">
        <v>18</v>
      </c>
      <c r="N44" s="6"/>
      <c r="O44" s="6">
        <v>5</v>
      </c>
      <c r="P44" s="6"/>
      <c r="Q44" s="20">
        <f t="shared" si="7"/>
        <v>71</v>
      </c>
      <c r="R44" s="18" t="str">
        <f t="shared" si="8"/>
        <v>УД</v>
      </c>
    </row>
    <row r="45" spans="1:18" ht="15" customHeight="1">
      <c r="A45" s="37" t="s">
        <v>59</v>
      </c>
      <c r="B45" s="20">
        <v>19</v>
      </c>
      <c r="C45" s="15">
        <v>4</v>
      </c>
      <c r="D45" s="15">
        <v>5</v>
      </c>
      <c r="E45" s="32">
        <v>18</v>
      </c>
      <c r="F45" s="17">
        <f t="shared" si="5"/>
        <v>46</v>
      </c>
      <c r="G45" s="6"/>
      <c r="H45" s="15">
        <v>5</v>
      </c>
      <c r="I45" s="38">
        <v>5</v>
      </c>
      <c r="J45" s="20">
        <v>12</v>
      </c>
      <c r="K45" s="17">
        <f t="shared" si="9"/>
        <v>22</v>
      </c>
      <c r="L45" s="6"/>
      <c r="M45" s="19">
        <v>20</v>
      </c>
      <c r="N45" s="6"/>
      <c r="O45" s="6">
        <v>5</v>
      </c>
      <c r="P45" s="6"/>
      <c r="Q45" s="20">
        <f t="shared" si="7"/>
        <v>88</v>
      </c>
      <c r="R45" s="18" t="str">
        <f t="shared" si="8"/>
        <v>ХОР</v>
      </c>
    </row>
  </sheetData>
  <sheetProtection selectLockedCells="1" selectUnlockedCells="1"/>
  <mergeCells count="2">
    <mergeCell ref="C3:D3"/>
    <mergeCell ref="H3:I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R56"/>
  <sheetViews>
    <sheetView workbookViewId="0" topLeftCell="A7">
      <selection activeCell="B10" sqref="B10"/>
    </sheetView>
  </sheetViews>
  <sheetFormatPr defaultColWidth="9.140625" defaultRowHeight="15"/>
  <cols>
    <col min="1" max="1" width="33.8515625" style="6" customWidth="1"/>
    <col min="2" max="2" width="6.421875" style="20" customWidth="1"/>
    <col min="3" max="3" width="5.7109375" style="18" customWidth="1"/>
    <col min="4" max="4" width="6.57421875" style="6" customWidth="1"/>
    <col min="5" max="5" width="7.8515625" style="6" customWidth="1"/>
    <col min="6" max="6" width="7.00390625" style="6" customWidth="1"/>
    <col min="7" max="7" width="1.421875" style="6" customWidth="1"/>
    <col min="8" max="8" width="6.8515625" style="6" customWidth="1"/>
    <col min="9" max="9" width="5.57421875" style="6" customWidth="1"/>
    <col min="10" max="10" width="6.421875" style="6" customWidth="1"/>
    <col min="11" max="11" width="9.140625" style="6" customWidth="1"/>
    <col min="12" max="12" width="1.28515625" style="6" customWidth="1"/>
    <col min="13" max="13" width="9.140625" style="18" customWidth="1"/>
    <col min="14" max="14" width="0.9921875" style="6" customWidth="1"/>
    <col min="15" max="15" width="6.140625" style="6" customWidth="1"/>
    <col min="16" max="16" width="0.9921875" style="6" customWidth="1"/>
    <col min="17" max="17" width="6.7109375" style="42" customWidth="1"/>
    <col min="18" max="18" width="7.8515625" style="18" customWidth="1"/>
    <col min="19" max="16384" width="9.140625" style="6" customWidth="1"/>
  </cols>
  <sheetData>
    <row r="3" spans="2:18" ht="14.25">
      <c r="B3" s="43" t="s">
        <v>60</v>
      </c>
      <c r="C3" s="101" t="s">
        <v>2</v>
      </c>
      <c r="D3" s="101"/>
      <c r="E3" s="7" t="s">
        <v>3</v>
      </c>
      <c r="F3" s="7"/>
      <c r="H3" s="101" t="s">
        <v>2</v>
      </c>
      <c r="I3" s="101"/>
      <c r="J3" s="7" t="s">
        <v>4</v>
      </c>
      <c r="K3" s="7"/>
      <c r="M3" s="43" t="s">
        <v>5</v>
      </c>
      <c r="O3" s="7" t="s">
        <v>6</v>
      </c>
      <c r="Q3" s="44"/>
      <c r="R3" s="7"/>
    </row>
    <row r="4" spans="2:18" ht="14.25">
      <c r="B4" s="7" t="s">
        <v>7</v>
      </c>
      <c r="C4" s="45" t="s">
        <v>8</v>
      </c>
      <c r="D4" s="46" t="s">
        <v>9</v>
      </c>
      <c r="E4" s="7" t="s">
        <v>10</v>
      </c>
      <c r="F4" s="47" t="s">
        <v>11</v>
      </c>
      <c r="H4" s="46" t="s">
        <v>8</v>
      </c>
      <c r="I4" s="46" t="s">
        <v>9</v>
      </c>
      <c r="J4" s="7" t="s">
        <v>10</v>
      </c>
      <c r="K4" s="48" t="s">
        <v>12</v>
      </c>
      <c r="M4" s="7" t="s">
        <v>13</v>
      </c>
      <c r="O4" s="7" t="s">
        <v>14</v>
      </c>
      <c r="Q4" s="44" t="s">
        <v>15</v>
      </c>
      <c r="R4" s="7" t="s">
        <v>16</v>
      </c>
    </row>
    <row r="7" ht="14.25">
      <c r="A7" s="49" t="s">
        <v>61</v>
      </c>
    </row>
    <row r="9" ht="14.25">
      <c r="A9" s="18" t="s">
        <v>62</v>
      </c>
    </row>
    <row r="10" spans="1:18" ht="16.5">
      <c r="A10" s="50" t="s">
        <v>63</v>
      </c>
      <c r="B10" s="20">
        <v>9</v>
      </c>
      <c r="C10" s="15">
        <v>4</v>
      </c>
      <c r="D10" s="15">
        <v>5</v>
      </c>
      <c r="E10" s="32">
        <v>18</v>
      </c>
      <c r="F10" s="17">
        <f>IF(AND(B10&gt;7.9,(C10+D10)&gt;5.9,E10&gt;11.9),B10+C10+D10+E10,"---")</f>
        <v>36</v>
      </c>
      <c r="H10" s="15">
        <v>5</v>
      </c>
      <c r="I10" s="15">
        <v>5</v>
      </c>
      <c r="J10" s="18">
        <v>12</v>
      </c>
      <c r="K10" s="17">
        <f aca="true" t="shared" si="0" ref="K10:K19">IF(AND(1,(H10+I10)&gt;5.9,J10&gt;9.9),H10+I10+J10,"---")</f>
        <v>22</v>
      </c>
      <c r="M10" s="19">
        <v>18</v>
      </c>
      <c r="O10" s="6">
        <v>5</v>
      </c>
      <c r="Q10" s="42">
        <f aca="true" t="shared" si="1" ref="Q10:Q19">F10+K10+M10+O10</f>
        <v>81</v>
      </c>
      <c r="R10" s="18" t="str">
        <f aca="true" t="shared" si="2" ref="R10:R19">IF(Q10&gt;89,"ОТЛ",(IF(Q10&gt;74,"ХОР",(IF(Q10&gt;59,"УД","---")))))</f>
        <v>ХОР</v>
      </c>
    </row>
    <row r="11" spans="1:18" ht="16.5">
      <c r="A11" s="50" t="s">
        <v>64</v>
      </c>
      <c r="B11" s="20">
        <v>8</v>
      </c>
      <c r="C11" s="15">
        <v>5</v>
      </c>
      <c r="D11" s="15">
        <v>3</v>
      </c>
      <c r="E11" s="32">
        <v>12</v>
      </c>
      <c r="F11" s="17">
        <f>IF(AND(B11&gt;7.9,(C11+D11)&gt;5.9,E11&gt;11.9),B11+C11+D11+E11,"---")</f>
        <v>28</v>
      </c>
      <c r="H11" s="15">
        <v>5</v>
      </c>
      <c r="I11" s="15">
        <v>5</v>
      </c>
      <c r="J11" s="18">
        <v>12</v>
      </c>
      <c r="K11" s="17">
        <f t="shared" si="0"/>
        <v>22</v>
      </c>
      <c r="M11" s="19">
        <v>18</v>
      </c>
      <c r="O11" s="6">
        <v>7</v>
      </c>
      <c r="Q11" s="42">
        <f t="shared" si="1"/>
        <v>75</v>
      </c>
      <c r="R11" s="18" t="str">
        <f t="shared" si="2"/>
        <v>ХОР</v>
      </c>
    </row>
    <row r="12" spans="1:18" ht="16.5">
      <c r="A12" s="50" t="s">
        <v>65</v>
      </c>
      <c r="B12" s="20">
        <v>10</v>
      </c>
      <c r="C12" s="15">
        <v>5</v>
      </c>
      <c r="D12" s="15">
        <v>4</v>
      </c>
      <c r="E12" s="32">
        <v>15</v>
      </c>
      <c r="F12" s="17">
        <f>IF(AND(B12&gt;7.9,(C12+D12)&gt;5.9,E12&gt;11.9),B12+C12+D12+E12,"---")</f>
        <v>34</v>
      </c>
      <c r="H12" s="15">
        <v>5</v>
      </c>
      <c r="I12" s="15">
        <v>5</v>
      </c>
      <c r="J12" s="18">
        <v>12</v>
      </c>
      <c r="K12" s="17">
        <f t="shared" si="0"/>
        <v>22</v>
      </c>
      <c r="M12" s="19">
        <v>25</v>
      </c>
      <c r="O12" s="6">
        <v>10</v>
      </c>
      <c r="Q12" s="42">
        <f t="shared" si="1"/>
        <v>91</v>
      </c>
      <c r="R12" s="18" t="str">
        <f t="shared" si="2"/>
        <v>ОТЛ</v>
      </c>
    </row>
    <row r="13" spans="1:18" ht="16.5">
      <c r="A13" s="50" t="s">
        <v>66</v>
      </c>
      <c r="B13" s="20">
        <v>8</v>
      </c>
      <c r="C13" s="15">
        <v>5</v>
      </c>
      <c r="D13" s="15">
        <v>5</v>
      </c>
      <c r="E13" s="32">
        <v>18</v>
      </c>
      <c r="F13" s="17">
        <f>IF(AND(B13&gt;7.9,(C13+D13)&gt;5.9,E13&gt;11.9),B13+C13+D13+E13,"---")</f>
        <v>36</v>
      </c>
      <c r="H13" s="15">
        <v>5</v>
      </c>
      <c r="I13" s="15">
        <v>5</v>
      </c>
      <c r="J13" s="18">
        <v>12</v>
      </c>
      <c r="K13" s="17">
        <f t="shared" si="0"/>
        <v>22</v>
      </c>
      <c r="M13" s="19">
        <v>18</v>
      </c>
      <c r="O13" s="6">
        <v>7</v>
      </c>
      <c r="Q13" s="42">
        <f t="shared" si="1"/>
        <v>83</v>
      </c>
      <c r="R13" s="18" t="str">
        <f t="shared" si="2"/>
        <v>ХОР</v>
      </c>
    </row>
    <row r="14" spans="1:18" ht="16.5">
      <c r="A14" s="50" t="s">
        <v>67</v>
      </c>
      <c r="B14" s="20">
        <v>8</v>
      </c>
      <c r="C14" s="15">
        <v>4</v>
      </c>
      <c r="D14" s="15">
        <v>3</v>
      </c>
      <c r="E14" s="32">
        <v>12</v>
      </c>
      <c r="F14" s="17">
        <f>IF(AND(B14&gt;7.9,(C14+D14)&gt;5.9,E14&gt;11.9),B14+C14+D14+E14,"---")</f>
        <v>27</v>
      </c>
      <c r="H14" s="15">
        <v>3</v>
      </c>
      <c r="I14" s="15">
        <v>3</v>
      </c>
      <c r="J14" s="18">
        <v>10</v>
      </c>
      <c r="K14" s="17">
        <f t="shared" si="0"/>
        <v>16</v>
      </c>
      <c r="M14" s="19">
        <v>23</v>
      </c>
      <c r="O14" s="6">
        <v>5</v>
      </c>
      <c r="Q14" s="42">
        <f t="shared" si="1"/>
        <v>71</v>
      </c>
      <c r="R14" s="18" t="str">
        <f t="shared" si="2"/>
        <v>УД</v>
      </c>
    </row>
    <row r="15" spans="1:18" ht="16.5">
      <c r="A15" s="50" t="s">
        <v>68</v>
      </c>
      <c r="B15" s="51">
        <v>8</v>
      </c>
      <c r="C15" s="15">
        <v>4</v>
      </c>
      <c r="D15" s="15">
        <v>4</v>
      </c>
      <c r="E15" s="32">
        <v>10</v>
      </c>
      <c r="F15" s="17">
        <v>26</v>
      </c>
      <c r="H15" s="15">
        <v>3</v>
      </c>
      <c r="I15" s="15">
        <v>3</v>
      </c>
      <c r="J15" s="18">
        <v>10</v>
      </c>
      <c r="K15" s="17">
        <f t="shared" si="0"/>
        <v>16</v>
      </c>
      <c r="M15" s="19">
        <v>18</v>
      </c>
      <c r="O15" s="6">
        <v>0</v>
      </c>
      <c r="Q15" s="42">
        <f t="shared" si="1"/>
        <v>60</v>
      </c>
      <c r="R15" s="18" t="str">
        <f t="shared" si="2"/>
        <v>УД</v>
      </c>
    </row>
    <row r="16" spans="1:18" ht="16.5">
      <c r="A16" s="52" t="s">
        <v>69</v>
      </c>
      <c r="B16" s="20">
        <v>10</v>
      </c>
      <c r="C16" s="15">
        <v>5</v>
      </c>
      <c r="D16" s="15">
        <v>5</v>
      </c>
      <c r="E16" s="32">
        <v>18</v>
      </c>
      <c r="F16" s="17">
        <f>IF(AND(B16&gt;7.9,(C16+D16)&gt;5.9,E16&gt;11.9),B16+C16+D16+E16,"---")</f>
        <v>38</v>
      </c>
      <c r="H16" s="15">
        <v>5</v>
      </c>
      <c r="I16" s="15">
        <v>5</v>
      </c>
      <c r="J16" s="18">
        <v>12</v>
      </c>
      <c r="K16" s="17">
        <f t="shared" si="0"/>
        <v>22</v>
      </c>
      <c r="M16" s="19">
        <v>21</v>
      </c>
      <c r="O16" s="6">
        <v>10</v>
      </c>
      <c r="Q16" s="42">
        <f t="shared" si="1"/>
        <v>91</v>
      </c>
      <c r="R16" s="18" t="str">
        <f t="shared" si="2"/>
        <v>ОТЛ</v>
      </c>
    </row>
    <row r="17" spans="1:18" ht="16.5">
      <c r="A17" s="50" t="s">
        <v>70</v>
      </c>
      <c r="B17" s="20">
        <v>10</v>
      </c>
      <c r="C17" s="15">
        <v>5</v>
      </c>
      <c r="D17" s="15">
        <v>5</v>
      </c>
      <c r="E17" s="32">
        <v>18</v>
      </c>
      <c r="F17" s="17">
        <f>IF(AND(B17&gt;7.9,(C17+D17)&gt;5.9,E17&gt;11.9),B17+C17+D17+E17,"---")</f>
        <v>38</v>
      </c>
      <c r="H17" s="15">
        <v>5</v>
      </c>
      <c r="I17" s="15">
        <v>5</v>
      </c>
      <c r="J17" s="18">
        <v>12</v>
      </c>
      <c r="K17" s="17">
        <f t="shared" si="0"/>
        <v>22</v>
      </c>
      <c r="M17" s="19">
        <v>18</v>
      </c>
      <c r="O17" s="6">
        <v>8</v>
      </c>
      <c r="Q17" s="42">
        <f t="shared" si="1"/>
        <v>86</v>
      </c>
      <c r="R17" s="18" t="str">
        <f t="shared" si="2"/>
        <v>ХОР</v>
      </c>
    </row>
    <row r="18" spans="1:18" ht="16.5">
      <c r="A18" s="50" t="s">
        <v>71</v>
      </c>
      <c r="B18" s="20">
        <v>8</v>
      </c>
      <c r="C18" s="15">
        <v>5</v>
      </c>
      <c r="D18" s="15">
        <v>4</v>
      </c>
      <c r="E18" s="32">
        <v>12</v>
      </c>
      <c r="F18" s="17">
        <f>IF(AND(B18&gt;7.9,(C18+D18)&gt;5.9,E18&gt;11.9),B18+C18+D18+E18,"---")</f>
        <v>29</v>
      </c>
      <c r="H18" s="15">
        <v>3</v>
      </c>
      <c r="I18" s="15">
        <v>5</v>
      </c>
      <c r="J18" s="18">
        <v>12</v>
      </c>
      <c r="K18" s="17">
        <f t="shared" si="0"/>
        <v>20</v>
      </c>
      <c r="M18" s="19">
        <v>19</v>
      </c>
      <c r="O18" s="6">
        <v>8</v>
      </c>
      <c r="Q18" s="42">
        <f t="shared" si="1"/>
        <v>76</v>
      </c>
      <c r="R18" s="18" t="str">
        <f t="shared" si="2"/>
        <v>ХОР</v>
      </c>
    </row>
    <row r="19" spans="1:18" ht="16.5">
      <c r="A19" s="50" t="s">
        <v>72</v>
      </c>
      <c r="B19" s="20">
        <v>8</v>
      </c>
      <c r="C19" s="15">
        <v>4</v>
      </c>
      <c r="D19" s="15">
        <v>3</v>
      </c>
      <c r="E19" s="32">
        <v>12</v>
      </c>
      <c r="F19" s="17">
        <f>IF(AND(B19&gt;7.9,(C19+D19)&gt;5.9,E19&gt;11.9),B19+C19+D19+E19,"---")</f>
        <v>27</v>
      </c>
      <c r="H19" s="15">
        <v>3</v>
      </c>
      <c r="I19" s="15">
        <v>4</v>
      </c>
      <c r="J19" s="18">
        <v>10</v>
      </c>
      <c r="K19" s="17">
        <f t="shared" si="0"/>
        <v>17</v>
      </c>
      <c r="M19" s="19">
        <v>19</v>
      </c>
      <c r="O19" s="6">
        <v>7</v>
      </c>
      <c r="Q19" s="42">
        <f t="shared" si="1"/>
        <v>70</v>
      </c>
      <c r="R19" s="18" t="str">
        <f t="shared" si="2"/>
        <v>УД</v>
      </c>
    </row>
    <row r="20" spans="4:13" ht="14.25">
      <c r="D20" s="18"/>
      <c r="F20" s="42"/>
      <c r="H20" s="18"/>
      <c r="I20" s="18"/>
      <c r="J20" s="18"/>
      <c r="K20" s="18"/>
      <c r="M20" s="19"/>
    </row>
    <row r="21" spans="1:18" ht="16.5">
      <c r="A21" s="50" t="s">
        <v>73</v>
      </c>
      <c r="B21" s="20">
        <v>10</v>
      </c>
      <c r="C21" s="15">
        <v>5</v>
      </c>
      <c r="D21" s="15">
        <v>5</v>
      </c>
      <c r="E21" s="32">
        <v>18</v>
      </c>
      <c r="F21" s="17">
        <f>IF(AND(B21&gt;7.9,(C21+D21)&gt;5.9,E21&gt;11.9),B21+C21+D21+E21,"---")</f>
        <v>38</v>
      </c>
      <c r="H21" s="15">
        <v>5</v>
      </c>
      <c r="I21" s="15">
        <v>5</v>
      </c>
      <c r="J21" s="18">
        <v>12</v>
      </c>
      <c r="K21" s="17">
        <f aca="true" t="shared" si="3" ref="K21:K28">IF(AND(1,(H21+I21)&gt;5.9,J21&gt;9.9),H21+I21+J21,"---")</f>
        <v>22</v>
      </c>
      <c r="M21" s="19">
        <v>30</v>
      </c>
      <c r="O21" s="6">
        <v>9</v>
      </c>
      <c r="Q21" s="42">
        <f>F21+K21+M21+O21</f>
        <v>99</v>
      </c>
      <c r="R21" s="18" t="str">
        <f>IF(Q21&gt;89,"ОТЛ",(IF(Q21&gt;74,"ХОР",(IF(Q21&gt;59,"УД","---")))))</f>
        <v>ОТЛ</v>
      </c>
    </row>
    <row r="22" spans="1:18" ht="16.5">
      <c r="A22" s="50" t="s">
        <v>74</v>
      </c>
      <c r="B22" s="20">
        <v>10</v>
      </c>
      <c r="C22" s="15">
        <v>5</v>
      </c>
      <c r="D22" s="15">
        <v>5</v>
      </c>
      <c r="E22" s="32">
        <v>18</v>
      </c>
      <c r="F22" s="17">
        <f>IF(AND(B22&gt;7.9,(C22+D22)&gt;5.9,E22&gt;11.9),B22+C22+D22+E22,"---")</f>
        <v>38</v>
      </c>
      <c r="H22" s="15">
        <v>5</v>
      </c>
      <c r="I22" s="15">
        <v>5</v>
      </c>
      <c r="J22" s="18">
        <v>12</v>
      </c>
      <c r="K22" s="17">
        <f t="shared" si="3"/>
        <v>22</v>
      </c>
      <c r="M22" s="19">
        <v>30</v>
      </c>
      <c r="O22" s="6">
        <v>9</v>
      </c>
      <c r="Q22" s="42">
        <f>F22+K22+M22+O22</f>
        <v>99</v>
      </c>
      <c r="R22" s="18" t="str">
        <f>IF(Q22&gt;89,"ОТЛ",(IF(Q22&gt;74,"ХОР",(IF(Q22&gt;59,"УД","---")))))</f>
        <v>ОТЛ</v>
      </c>
    </row>
    <row r="23" spans="1:13" ht="16.5">
      <c r="A23" s="50" t="s">
        <v>52</v>
      </c>
      <c r="B23" s="31">
        <v>8</v>
      </c>
      <c r="C23" s="15">
        <v>3</v>
      </c>
      <c r="D23" s="15">
        <v>3</v>
      </c>
      <c r="E23" s="32">
        <v>10</v>
      </c>
      <c r="F23" s="17">
        <v>24</v>
      </c>
      <c r="H23" s="15">
        <v>3</v>
      </c>
      <c r="I23" s="15">
        <v>4</v>
      </c>
      <c r="J23" s="18">
        <v>10</v>
      </c>
      <c r="K23" s="17">
        <f t="shared" si="3"/>
        <v>17</v>
      </c>
      <c r="M23" s="19">
        <v>0</v>
      </c>
    </row>
    <row r="24" spans="1:18" ht="16.5">
      <c r="A24" s="50" t="s">
        <v>75</v>
      </c>
      <c r="B24" s="20">
        <v>10</v>
      </c>
      <c r="C24" s="15">
        <v>5</v>
      </c>
      <c r="D24" s="15">
        <v>5</v>
      </c>
      <c r="E24" s="32">
        <v>15</v>
      </c>
      <c r="F24" s="17">
        <f>IF(AND(B24&gt;7.9,(C24+D24)&gt;5.9,E24&gt;11.9),B24+C24+D24+E24,"---")</f>
        <v>35</v>
      </c>
      <c r="H24" s="15">
        <v>5</v>
      </c>
      <c r="I24" s="15">
        <v>5</v>
      </c>
      <c r="J24" s="18">
        <v>12</v>
      </c>
      <c r="K24" s="17">
        <f t="shared" si="3"/>
        <v>22</v>
      </c>
      <c r="M24" s="19">
        <v>20</v>
      </c>
      <c r="O24" s="6">
        <v>9</v>
      </c>
      <c r="Q24" s="42">
        <f>F24+K24+M24+O24</f>
        <v>86</v>
      </c>
      <c r="R24" s="18" t="str">
        <f>IF(Q24&gt;89,"ОТЛ",(IF(Q24&gt;74,"ХОР",(IF(Q24&gt;59,"УД","---")))))</f>
        <v>ХОР</v>
      </c>
    </row>
    <row r="25" spans="1:18" ht="16.5">
      <c r="A25" s="50" t="s">
        <v>76</v>
      </c>
      <c r="B25" s="20">
        <v>8</v>
      </c>
      <c r="C25" s="15">
        <v>5</v>
      </c>
      <c r="D25" s="15">
        <v>5</v>
      </c>
      <c r="E25" s="32">
        <v>18</v>
      </c>
      <c r="F25" s="17">
        <f>IF(AND(B25&gt;7.9,(C25+D25)&gt;5.9,E25&gt;11.9),B25+C25+D25+E25,"---")</f>
        <v>36</v>
      </c>
      <c r="H25" s="15">
        <v>5</v>
      </c>
      <c r="I25" s="15">
        <v>5</v>
      </c>
      <c r="J25" s="18">
        <v>12</v>
      </c>
      <c r="K25" s="17">
        <f t="shared" si="3"/>
        <v>22</v>
      </c>
      <c r="M25" s="19">
        <v>24</v>
      </c>
      <c r="O25" s="6">
        <v>9</v>
      </c>
      <c r="Q25" s="42">
        <f>F25+K25+M25+O25</f>
        <v>91</v>
      </c>
      <c r="R25" s="18" t="str">
        <f>IF(Q25&gt;89,"ОТЛ",(IF(Q25&gt;74,"ХОР",(IF(Q25&gt;59,"УД","---")))))</f>
        <v>ОТЛ</v>
      </c>
    </row>
    <row r="26" spans="1:18" ht="16.5">
      <c r="A26" s="50" t="s">
        <v>77</v>
      </c>
      <c r="B26" s="20">
        <v>8</v>
      </c>
      <c r="C26" s="15">
        <v>5</v>
      </c>
      <c r="D26" s="15">
        <v>5</v>
      </c>
      <c r="E26" s="32">
        <v>18</v>
      </c>
      <c r="F26" s="17">
        <f>IF(AND(B26&gt;7.9,(C26+D26)&gt;5.9,E26&gt;11.9),B26+C26+D26+E26,"---")</f>
        <v>36</v>
      </c>
      <c r="H26" s="15">
        <v>5</v>
      </c>
      <c r="I26" s="15">
        <v>5</v>
      </c>
      <c r="J26" s="18">
        <v>12</v>
      </c>
      <c r="K26" s="17">
        <f t="shared" si="3"/>
        <v>22</v>
      </c>
      <c r="M26" s="19">
        <v>30</v>
      </c>
      <c r="O26" s="6">
        <v>9</v>
      </c>
      <c r="Q26" s="42">
        <f>F26+K26+M26+O26</f>
        <v>97</v>
      </c>
      <c r="R26" s="18" t="str">
        <f>IF(Q26&gt;89,"ОТЛ",(IF(Q26&gt;74,"ХОР",(IF(Q26&gt;59,"УД","---")))))</f>
        <v>ОТЛ</v>
      </c>
    </row>
    <row r="27" spans="1:18" ht="16.5">
      <c r="A27" s="50" t="s">
        <v>78</v>
      </c>
      <c r="B27" s="20">
        <v>8</v>
      </c>
      <c r="C27" s="15">
        <v>5</v>
      </c>
      <c r="D27" s="15">
        <v>5</v>
      </c>
      <c r="E27" s="32">
        <v>18</v>
      </c>
      <c r="F27" s="17">
        <f>IF(AND(B27&gt;7.9,(C27+D27)&gt;5.9,E27&gt;11.9),B27+C27+D27+E27,"---")</f>
        <v>36</v>
      </c>
      <c r="H27" s="15">
        <v>5</v>
      </c>
      <c r="I27" s="15">
        <v>5</v>
      </c>
      <c r="J27" s="18">
        <v>12</v>
      </c>
      <c r="K27" s="17">
        <f t="shared" si="3"/>
        <v>22</v>
      </c>
      <c r="M27" s="19">
        <v>24</v>
      </c>
      <c r="O27" s="6">
        <v>9</v>
      </c>
      <c r="Q27" s="42">
        <f>F27+K27+M27+O27</f>
        <v>91</v>
      </c>
      <c r="R27" s="18" t="str">
        <f>IF(Q27&gt;89,"ОТЛ",(IF(Q27&gt;74,"ХОР",(IF(Q27&gt;59,"УД","---")))))</f>
        <v>ОТЛ</v>
      </c>
    </row>
    <row r="28" spans="1:13" ht="16.5">
      <c r="A28" s="50" t="s">
        <v>79</v>
      </c>
      <c r="B28" s="20">
        <v>8</v>
      </c>
      <c r="C28" s="15">
        <v>5</v>
      </c>
      <c r="D28" s="15">
        <v>1</v>
      </c>
      <c r="E28" s="32">
        <v>17</v>
      </c>
      <c r="F28" s="17">
        <f>IF(AND(B28&gt;7.9,(C28+D28)&gt;5.9,E28&gt;11.9),B28+C28+D28+E28,"---")</f>
        <v>31</v>
      </c>
      <c r="H28" s="15">
        <v>5</v>
      </c>
      <c r="I28" s="15">
        <v>3</v>
      </c>
      <c r="J28" s="18">
        <v>11</v>
      </c>
      <c r="K28" s="17">
        <f t="shared" si="3"/>
        <v>19</v>
      </c>
      <c r="M28" s="19">
        <v>0</v>
      </c>
    </row>
    <row r="29" spans="4:13" ht="14.25">
      <c r="D29" s="53"/>
      <c r="E29" s="54"/>
      <c r="F29" s="42"/>
      <c r="H29" s="18"/>
      <c r="I29" s="18"/>
      <c r="J29" s="18"/>
      <c r="K29" s="18"/>
      <c r="M29" s="19"/>
    </row>
    <row r="30" spans="1:13" ht="14.25">
      <c r="A30" s="55" t="s">
        <v>80</v>
      </c>
      <c r="D30" s="56"/>
      <c r="E30" s="57"/>
      <c r="F30" s="42"/>
      <c r="H30" s="18"/>
      <c r="I30" s="18"/>
      <c r="J30" s="18"/>
      <c r="K30" s="18"/>
      <c r="M30" s="19"/>
    </row>
    <row r="31" spans="1:13" ht="16.5">
      <c r="A31" s="58" t="s">
        <v>81</v>
      </c>
      <c r="B31" s="22"/>
      <c r="C31" s="23">
        <v>2</v>
      </c>
      <c r="D31" s="23">
        <v>0</v>
      </c>
      <c r="E31" s="59">
        <v>5</v>
      </c>
      <c r="F31" s="25" t="str">
        <f aca="true" t="shared" si="4" ref="F31:F43">IF(AND(B31&gt;7.9,(C31+D31)&gt;5.9,E31&gt;11.9),B31+C31+D31+E31,"---")</f>
        <v>---</v>
      </c>
      <c r="G31" s="26"/>
      <c r="H31" s="23"/>
      <c r="I31" s="23"/>
      <c r="J31" s="27"/>
      <c r="K31" s="25" t="str">
        <f aca="true" t="shared" si="5" ref="K31:K43">IF(AND(1,(H31+I31)&gt;5.9,J31&gt;9.9),H31+I31+J31,"---")</f>
        <v>---</v>
      </c>
      <c r="M31" s="19"/>
    </row>
    <row r="32" spans="1:18" ht="16.5">
      <c r="A32" s="60" t="s">
        <v>82</v>
      </c>
      <c r="B32" s="20">
        <v>8</v>
      </c>
      <c r="C32" s="15">
        <v>5</v>
      </c>
      <c r="D32" s="15">
        <v>5</v>
      </c>
      <c r="E32" s="32">
        <v>18</v>
      </c>
      <c r="F32" s="17">
        <f t="shared" si="4"/>
        <v>36</v>
      </c>
      <c r="H32" s="15">
        <v>5</v>
      </c>
      <c r="I32" s="15">
        <v>3</v>
      </c>
      <c r="J32" s="18">
        <v>10</v>
      </c>
      <c r="K32" s="17">
        <f t="shared" si="5"/>
        <v>18</v>
      </c>
      <c r="M32" s="61">
        <v>18</v>
      </c>
      <c r="O32" s="6">
        <v>0</v>
      </c>
      <c r="Q32" s="42">
        <f aca="true" t="shared" si="6" ref="Q32:Q37">F32+K32+M32+O32</f>
        <v>72</v>
      </c>
      <c r="R32" s="18" t="str">
        <f aca="true" t="shared" si="7" ref="R32:R37">IF(Q32&gt;89,"ОТЛ",(IF(Q32&gt;74,"ХОР",(IF(Q32&gt;59,"УД","---")))))</f>
        <v>УД</v>
      </c>
    </row>
    <row r="33" spans="1:18" ht="16.5">
      <c r="A33" s="62" t="s">
        <v>83</v>
      </c>
      <c r="B33" s="20">
        <v>8</v>
      </c>
      <c r="C33" s="15">
        <v>5</v>
      </c>
      <c r="D33" s="15">
        <v>3</v>
      </c>
      <c r="E33" s="32">
        <v>18</v>
      </c>
      <c r="F33" s="17">
        <f t="shared" si="4"/>
        <v>34</v>
      </c>
      <c r="H33" s="15">
        <v>5</v>
      </c>
      <c r="I33" s="15">
        <v>5</v>
      </c>
      <c r="J33" s="18">
        <v>12</v>
      </c>
      <c r="K33" s="17">
        <f t="shared" si="5"/>
        <v>22</v>
      </c>
      <c r="M33" s="19">
        <v>24</v>
      </c>
      <c r="O33" s="6">
        <v>0</v>
      </c>
      <c r="Q33" s="42">
        <f t="shared" si="6"/>
        <v>80</v>
      </c>
      <c r="R33" s="18" t="str">
        <f t="shared" si="7"/>
        <v>ХОР</v>
      </c>
    </row>
    <row r="34" spans="1:18" ht="16.5">
      <c r="A34" s="60" t="s">
        <v>84</v>
      </c>
      <c r="B34" s="63">
        <v>8</v>
      </c>
      <c r="C34" s="15">
        <v>5</v>
      </c>
      <c r="D34" s="15">
        <v>3</v>
      </c>
      <c r="E34" s="32">
        <v>12</v>
      </c>
      <c r="F34" s="17">
        <f t="shared" si="4"/>
        <v>28</v>
      </c>
      <c r="H34" s="15">
        <v>5</v>
      </c>
      <c r="I34" s="15">
        <v>3</v>
      </c>
      <c r="J34" s="64">
        <v>10</v>
      </c>
      <c r="K34" s="17">
        <f t="shared" si="5"/>
        <v>18</v>
      </c>
      <c r="M34" s="61">
        <v>18</v>
      </c>
      <c r="O34" s="6">
        <v>0</v>
      </c>
      <c r="Q34" s="42">
        <f t="shared" si="6"/>
        <v>64</v>
      </c>
      <c r="R34" s="18" t="str">
        <f t="shared" si="7"/>
        <v>УД</v>
      </c>
    </row>
    <row r="35" spans="1:18" ht="16.5">
      <c r="A35" s="65" t="s">
        <v>85</v>
      </c>
      <c r="B35" s="20">
        <v>8</v>
      </c>
      <c r="C35" s="15">
        <v>4</v>
      </c>
      <c r="D35" s="15">
        <v>3</v>
      </c>
      <c r="E35" s="32">
        <v>16</v>
      </c>
      <c r="F35" s="17">
        <f t="shared" si="4"/>
        <v>31</v>
      </c>
      <c r="H35" s="15">
        <v>5</v>
      </c>
      <c r="I35" s="15">
        <v>3</v>
      </c>
      <c r="J35" s="18">
        <v>11</v>
      </c>
      <c r="K35" s="17">
        <f t="shared" si="5"/>
        <v>19</v>
      </c>
      <c r="M35" s="19">
        <v>22</v>
      </c>
      <c r="O35" s="6">
        <v>8</v>
      </c>
      <c r="Q35" s="42">
        <f t="shared" si="6"/>
        <v>80</v>
      </c>
      <c r="R35" s="18" t="str">
        <f t="shared" si="7"/>
        <v>ХОР</v>
      </c>
    </row>
    <row r="36" spans="1:18" ht="16.5">
      <c r="A36" s="66" t="s">
        <v>86</v>
      </c>
      <c r="B36" s="20">
        <v>8</v>
      </c>
      <c r="C36" s="15">
        <v>5</v>
      </c>
      <c r="D36" s="15">
        <v>4</v>
      </c>
      <c r="E36" s="32">
        <v>15</v>
      </c>
      <c r="F36" s="17">
        <f t="shared" si="4"/>
        <v>32</v>
      </c>
      <c r="H36" s="15">
        <v>5</v>
      </c>
      <c r="I36" s="15">
        <v>5</v>
      </c>
      <c r="J36" s="18">
        <v>10</v>
      </c>
      <c r="K36" s="17">
        <f t="shared" si="5"/>
        <v>20</v>
      </c>
      <c r="M36" s="19">
        <v>30</v>
      </c>
      <c r="O36" s="6">
        <v>9</v>
      </c>
      <c r="Q36" s="42">
        <f t="shared" si="6"/>
        <v>91</v>
      </c>
      <c r="R36" s="18" t="str">
        <f t="shared" si="7"/>
        <v>ОТЛ</v>
      </c>
    </row>
    <row r="37" spans="1:18" ht="16.5">
      <c r="A37" s="50" t="s">
        <v>87</v>
      </c>
      <c r="B37" s="20">
        <v>8</v>
      </c>
      <c r="C37" s="15">
        <v>5</v>
      </c>
      <c r="D37" s="15">
        <v>4</v>
      </c>
      <c r="E37" s="32">
        <v>12</v>
      </c>
      <c r="F37" s="17">
        <f t="shared" si="4"/>
        <v>29</v>
      </c>
      <c r="H37" s="15">
        <v>5</v>
      </c>
      <c r="I37" s="15">
        <v>5</v>
      </c>
      <c r="J37" s="18">
        <v>11</v>
      </c>
      <c r="K37" s="17">
        <f t="shared" si="5"/>
        <v>21</v>
      </c>
      <c r="M37" s="19">
        <v>30</v>
      </c>
      <c r="O37" s="6">
        <v>5</v>
      </c>
      <c r="Q37" s="42">
        <f t="shared" si="6"/>
        <v>85</v>
      </c>
      <c r="R37" s="18" t="str">
        <f t="shared" si="7"/>
        <v>ХОР</v>
      </c>
    </row>
    <row r="38" spans="1:13" ht="16.5">
      <c r="A38" s="67" t="s">
        <v>88</v>
      </c>
      <c r="B38" s="22">
        <v>0</v>
      </c>
      <c r="C38" s="15">
        <v>3</v>
      </c>
      <c r="D38" s="15">
        <v>4</v>
      </c>
      <c r="E38" s="32">
        <v>12</v>
      </c>
      <c r="F38" s="17" t="str">
        <f t="shared" si="4"/>
        <v>---</v>
      </c>
      <c r="H38" s="15">
        <v>3</v>
      </c>
      <c r="I38" s="15">
        <v>3</v>
      </c>
      <c r="J38" s="18">
        <v>0</v>
      </c>
      <c r="K38" s="17" t="str">
        <f t="shared" si="5"/>
        <v>---</v>
      </c>
      <c r="M38" s="19"/>
    </row>
    <row r="39" spans="1:18" ht="16.5">
      <c r="A39" s="50" t="s">
        <v>89</v>
      </c>
      <c r="B39" s="20">
        <v>8</v>
      </c>
      <c r="C39" s="15">
        <v>4</v>
      </c>
      <c r="D39" s="15">
        <v>4</v>
      </c>
      <c r="E39" s="32">
        <v>12</v>
      </c>
      <c r="F39" s="17">
        <f t="shared" si="4"/>
        <v>28</v>
      </c>
      <c r="H39" s="15">
        <v>5</v>
      </c>
      <c r="I39" s="15">
        <v>3</v>
      </c>
      <c r="J39" s="18">
        <v>10</v>
      </c>
      <c r="K39" s="17">
        <f t="shared" si="5"/>
        <v>18</v>
      </c>
      <c r="M39" s="19">
        <v>25</v>
      </c>
      <c r="O39" s="6">
        <v>5</v>
      </c>
      <c r="Q39" s="42">
        <f>F39+K39+M39+O39</f>
        <v>76</v>
      </c>
      <c r="R39" s="18" t="str">
        <f>IF(Q39&gt;89,"ОТЛ",(IF(Q39&gt;74,"ХОР",(IF(Q39&gt;59,"УД","---")))))</f>
        <v>ХОР</v>
      </c>
    </row>
    <row r="40" spans="1:18" ht="16.5">
      <c r="A40" s="52" t="s">
        <v>90</v>
      </c>
      <c r="B40" s="20">
        <v>8</v>
      </c>
      <c r="C40" s="15">
        <v>4</v>
      </c>
      <c r="D40" s="15">
        <v>3</v>
      </c>
      <c r="E40" s="32">
        <v>16</v>
      </c>
      <c r="F40" s="17">
        <f t="shared" si="4"/>
        <v>31</v>
      </c>
      <c r="H40" s="15">
        <v>5</v>
      </c>
      <c r="I40" s="15">
        <v>3</v>
      </c>
      <c r="J40" s="18">
        <v>11</v>
      </c>
      <c r="K40" s="17">
        <f t="shared" si="5"/>
        <v>19</v>
      </c>
      <c r="M40" s="19">
        <v>0</v>
      </c>
      <c r="O40" s="6">
        <v>0</v>
      </c>
      <c r="Q40" s="42">
        <f>F40+K40+M40+O40</f>
        <v>50</v>
      </c>
      <c r="R40" s="18" t="str">
        <f>IF(Q40&gt;89,"ОТЛ",(IF(Q40&gt;74,"ХОР",(IF(Q40&gt;59,"УД","---")))))</f>
        <v>---</v>
      </c>
    </row>
    <row r="41" spans="1:18" ht="16.5">
      <c r="A41" s="50" t="s">
        <v>91</v>
      </c>
      <c r="B41" s="20">
        <v>10</v>
      </c>
      <c r="C41" s="15">
        <v>4</v>
      </c>
      <c r="D41" s="15">
        <v>4</v>
      </c>
      <c r="E41" s="32">
        <v>12</v>
      </c>
      <c r="F41" s="17">
        <f t="shared" si="4"/>
        <v>30</v>
      </c>
      <c r="H41" s="15">
        <v>5</v>
      </c>
      <c r="I41" s="15">
        <v>3</v>
      </c>
      <c r="J41" s="18">
        <v>10</v>
      </c>
      <c r="K41" s="17">
        <f t="shared" si="5"/>
        <v>18</v>
      </c>
      <c r="M41" s="19">
        <v>24</v>
      </c>
      <c r="O41" s="6">
        <v>4</v>
      </c>
      <c r="Q41" s="42">
        <f>F41+K41+M41+O41</f>
        <v>76</v>
      </c>
      <c r="R41" s="18" t="str">
        <f>IF(Q41&gt;89,"ОТЛ",(IF(Q41&gt;74,"ХОР",(IF(Q41&gt;59,"УД","---")))))</f>
        <v>ХОР</v>
      </c>
    </row>
    <row r="42" spans="1:18" ht="16.5">
      <c r="A42" s="60" t="s">
        <v>92</v>
      </c>
      <c r="B42" s="20">
        <v>8</v>
      </c>
      <c r="C42" s="15">
        <v>5</v>
      </c>
      <c r="D42" s="15">
        <v>5</v>
      </c>
      <c r="E42" s="32">
        <v>18</v>
      </c>
      <c r="F42" s="17">
        <f t="shared" si="4"/>
        <v>36</v>
      </c>
      <c r="H42" s="15">
        <v>5</v>
      </c>
      <c r="I42" s="15">
        <v>5</v>
      </c>
      <c r="J42" s="18">
        <v>11</v>
      </c>
      <c r="K42" s="17">
        <f t="shared" si="5"/>
        <v>21</v>
      </c>
      <c r="M42" s="19">
        <v>20</v>
      </c>
      <c r="O42" s="6">
        <v>10</v>
      </c>
      <c r="Q42" s="42">
        <f>F42+K42+M42+O42</f>
        <v>87</v>
      </c>
      <c r="R42" s="18" t="str">
        <f>IF(Q42&gt;89,"ОТЛ",(IF(Q42&gt;74,"ХОР",(IF(Q42&gt;59,"УД","---")))))</f>
        <v>ХОР</v>
      </c>
    </row>
    <row r="43" spans="1:18" ht="16.5">
      <c r="A43" s="52" t="s">
        <v>93</v>
      </c>
      <c r="B43" s="31">
        <v>8</v>
      </c>
      <c r="C43" s="15">
        <v>3</v>
      </c>
      <c r="D43" s="15">
        <v>3</v>
      </c>
      <c r="E43" s="32">
        <v>16</v>
      </c>
      <c r="F43" s="17">
        <f t="shared" si="4"/>
        <v>30</v>
      </c>
      <c r="H43" s="15">
        <v>3</v>
      </c>
      <c r="I43" s="15">
        <v>3</v>
      </c>
      <c r="J43" s="18">
        <v>11</v>
      </c>
      <c r="K43" s="17">
        <f t="shared" si="5"/>
        <v>17</v>
      </c>
      <c r="M43" s="19">
        <v>18</v>
      </c>
      <c r="O43" s="6">
        <v>0</v>
      </c>
      <c r="Q43" s="42">
        <f>F43+K43+M43+O43</f>
        <v>65</v>
      </c>
      <c r="R43" s="18" t="str">
        <f>IF(Q43&gt;89,"ОТЛ",(IF(Q43&gt;74,"ХОР",(IF(Q43&gt;59,"УД","---")))))</f>
        <v>УД</v>
      </c>
    </row>
    <row r="44" spans="1:13" ht="14.25">
      <c r="A44" s="66"/>
      <c r="D44" s="55"/>
      <c r="E44" s="55"/>
      <c r="F44" s="42"/>
      <c r="H44" s="18"/>
      <c r="I44" s="18"/>
      <c r="J44" s="18"/>
      <c r="K44" s="18"/>
      <c r="M44" s="19"/>
    </row>
    <row r="45" spans="1:13" ht="14.25">
      <c r="A45" s="18" t="s">
        <v>94</v>
      </c>
      <c r="D45" s="18"/>
      <c r="F45" s="42"/>
      <c r="H45" s="18"/>
      <c r="I45" s="18"/>
      <c r="J45" s="18"/>
      <c r="K45" s="18"/>
      <c r="M45" s="19"/>
    </row>
    <row r="46" spans="1:18" ht="16.5">
      <c r="A46" s="50" t="s">
        <v>95</v>
      </c>
      <c r="B46" s="20">
        <v>8</v>
      </c>
      <c r="C46" s="15">
        <v>4</v>
      </c>
      <c r="D46" s="15">
        <v>5</v>
      </c>
      <c r="E46" s="32">
        <v>18</v>
      </c>
      <c r="F46" s="17">
        <f aca="true" t="shared" si="8" ref="F46:F56">IF(AND(B46&gt;7.9,(C46+D46)&gt;5.9,E46&gt;11.9),B46+C46+D46+E46,"---")</f>
        <v>35</v>
      </c>
      <c r="H46" s="15">
        <v>5</v>
      </c>
      <c r="I46" s="15">
        <v>5</v>
      </c>
      <c r="J46" s="18">
        <v>11</v>
      </c>
      <c r="K46" s="17">
        <f aca="true" t="shared" si="9" ref="K46:K56">IF(AND(1,(H46+I46)&gt;5.9,J46&gt;9.9),H46+I46+J46,"---")</f>
        <v>21</v>
      </c>
      <c r="M46" s="19">
        <v>18</v>
      </c>
      <c r="O46" s="6">
        <v>10</v>
      </c>
      <c r="Q46" s="42">
        <f>F46+K46+M46+O46</f>
        <v>84</v>
      </c>
      <c r="R46" s="18" t="str">
        <f>IF(Q46&gt;89,"ОТЛ",(IF(Q46&gt;74,"ХОР",(IF(Q46&gt;59,"УД","---")))))</f>
        <v>ХОР</v>
      </c>
    </row>
    <row r="47" spans="1:18" ht="16.5">
      <c r="A47" s="50" t="s">
        <v>96</v>
      </c>
      <c r="B47" s="20">
        <v>8</v>
      </c>
      <c r="C47" s="15">
        <v>4</v>
      </c>
      <c r="D47" s="15">
        <v>4</v>
      </c>
      <c r="E47" s="32">
        <v>12</v>
      </c>
      <c r="F47" s="17">
        <f t="shared" si="8"/>
        <v>28</v>
      </c>
      <c r="H47" s="15">
        <v>5</v>
      </c>
      <c r="I47" s="15">
        <v>4</v>
      </c>
      <c r="J47" s="18">
        <v>10</v>
      </c>
      <c r="K47" s="17">
        <f t="shared" si="9"/>
        <v>19</v>
      </c>
      <c r="M47" s="19">
        <v>18</v>
      </c>
      <c r="O47" s="6">
        <v>5</v>
      </c>
      <c r="Q47" s="42">
        <f>F47+K47+M47+O47</f>
        <v>70</v>
      </c>
      <c r="R47" s="18" t="str">
        <f>IF(Q47&gt;89,"ОТЛ",(IF(Q47&gt;74,"ХОР",(IF(Q47&gt;59,"УД","---")))))</f>
        <v>УД</v>
      </c>
    </row>
    <row r="48" spans="1:13" ht="16.5">
      <c r="A48" s="50" t="s">
        <v>97</v>
      </c>
      <c r="B48" s="20">
        <v>8</v>
      </c>
      <c r="C48" s="15">
        <v>3</v>
      </c>
      <c r="D48" s="15">
        <v>3</v>
      </c>
      <c r="E48" s="68">
        <v>12</v>
      </c>
      <c r="F48" s="17">
        <f t="shared" si="8"/>
        <v>26</v>
      </c>
      <c r="H48" s="15">
        <v>5</v>
      </c>
      <c r="I48" s="15">
        <v>2</v>
      </c>
      <c r="J48" s="64">
        <v>10</v>
      </c>
      <c r="K48" s="17">
        <f t="shared" si="9"/>
        <v>17</v>
      </c>
      <c r="M48" s="19">
        <v>0</v>
      </c>
    </row>
    <row r="49" spans="1:18" ht="16.5">
      <c r="A49" s="50" t="s">
        <v>98</v>
      </c>
      <c r="B49" s="31">
        <v>8</v>
      </c>
      <c r="C49" s="15">
        <v>3</v>
      </c>
      <c r="D49" s="15">
        <v>3</v>
      </c>
      <c r="E49" s="32">
        <v>12</v>
      </c>
      <c r="F49" s="17">
        <f t="shared" si="8"/>
        <v>26</v>
      </c>
      <c r="H49" s="15">
        <v>5</v>
      </c>
      <c r="I49" s="15">
        <v>2</v>
      </c>
      <c r="J49" s="18">
        <v>10</v>
      </c>
      <c r="K49" s="17">
        <f t="shared" si="9"/>
        <v>17</v>
      </c>
      <c r="M49" s="19">
        <v>24</v>
      </c>
      <c r="O49" s="6">
        <v>8</v>
      </c>
      <c r="Q49" s="42">
        <f aca="true" t="shared" si="10" ref="Q49:Q54">F49+K49+M49+O49</f>
        <v>75</v>
      </c>
      <c r="R49" s="18" t="str">
        <f aca="true" t="shared" si="11" ref="R49:R54">IF(Q49&gt;89,"ОТЛ",(IF(Q49&gt;74,"ХОР",(IF(Q49&gt;59,"УД","---")))))</f>
        <v>ХОР</v>
      </c>
    </row>
    <row r="50" spans="1:18" ht="16.5">
      <c r="A50" s="50" t="s">
        <v>99</v>
      </c>
      <c r="B50" s="20">
        <v>8</v>
      </c>
      <c r="C50" s="15">
        <v>5</v>
      </c>
      <c r="D50" s="15">
        <v>3</v>
      </c>
      <c r="E50" s="32">
        <v>12</v>
      </c>
      <c r="F50" s="17">
        <f t="shared" si="8"/>
        <v>28</v>
      </c>
      <c r="H50" s="15">
        <v>4</v>
      </c>
      <c r="I50" s="15">
        <v>5</v>
      </c>
      <c r="J50" s="18">
        <v>12</v>
      </c>
      <c r="K50" s="17">
        <f t="shared" si="9"/>
        <v>21</v>
      </c>
      <c r="M50" s="19">
        <v>18</v>
      </c>
      <c r="O50" s="6">
        <v>2</v>
      </c>
      <c r="Q50" s="42">
        <f t="shared" si="10"/>
        <v>69</v>
      </c>
      <c r="R50" s="18" t="str">
        <f t="shared" si="11"/>
        <v>УД</v>
      </c>
    </row>
    <row r="51" spans="1:18" ht="16.5">
      <c r="A51" s="50" t="s">
        <v>100</v>
      </c>
      <c r="B51" s="31">
        <v>8</v>
      </c>
      <c r="C51" s="15">
        <v>5</v>
      </c>
      <c r="D51" s="15">
        <v>5</v>
      </c>
      <c r="E51" s="32">
        <v>18</v>
      </c>
      <c r="F51" s="17">
        <f t="shared" si="8"/>
        <v>36</v>
      </c>
      <c r="H51" s="15">
        <v>5</v>
      </c>
      <c r="I51" s="15">
        <v>5</v>
      </c>
      <c r="J51" s="18">
        <v>12</v>
      </c>
      <c r="K51" s="17">
        <f t="shared" si="9"/>
        <v>22</v>
      </c>
      <c r="M51" s="19">
        <v>30</v>
      </c>
      <c r="O51" s="6">
        <v>5</v>
      </c>
      <c r="Q51" s="42">
        <f t="shared" si="10"/>
        <v>93</v>
      </c>
      <c r="R51" s="18" t="str">
        <f t="shared" si="11"/>
        <v>ОТЛ</v>
      </c>
    </row>
    <row r="52" spans="1:18" ht="16.5">
      <c r="A52" s="50" t="s">
        <v>101</v>
      </c>
      <c r="B52" s="20">
        <v>10</v>
      </c>
      <c r="C52" s="15">
        <v>3</v>
      </c>
      <c r="D52" s="15">
        <v>3</v>
      </c>
      <c r="E52" s="32">
        <v>18</v>
      </c>
      <c r="F52" s="17">
        <f t="shared" si="8"/>
        <v>34</v>
      </c>
      <c r="H52" s="15">
        <v>3</v>
      </c>
      <c r="I52" s="15">
        <v>3</v>
      </c>
      <c r="J52" s="18">
        <v>12</v>
      </c>
      <c r="K52" s="17">
        <f t="shared" si="9"/>
        <v>18</v>
      </c>
      <c r="M52" s="19">
        <v>18</v>
      </c>
      <c r="O52" s="6">
        <v>0</v>
      </c>
      <c r="Q52" s="42">
        <f t="shared" si="10"/>
        <v>70</v>
      </c>
      <c r="R52" s="18" t="str">
        <f t="shared" si="11"/>
        <v>УД</v>
      </c>
    </row>
    <row r="53" spans="1:18" ht="16.5">
      <c r="A53" s="50" t="s">
        <v>102</v>
      </c>
      <c r="B53" s="20">
        <v>9</v>
      </c>
      <c r="C53" s="15">
        <v>5</v>
      </c>
      <c r="D53" s="15">
        <v>5</v>
      </c>
      <c r="E53" s="32">
        <v>18</v>
      </c>
      <c r="F53" s="17">
        <f t="shared" si="8"/>
        <v>37</v>
      </c>
      <c r="H53" s="15">
        <v>5</v>
      </c>
      <c r="I53" s="15">
        <v>5</v>
      </c>
      <c r="J53" s="18">
        <v>11</v>
      </c>
      <c r="K53" s="17">
        <f t="shared" si="9"/>
        <v>21</v>
      </c>
      <c r="M53" s="19">
        <v>25</v>
      </c>
      <c r="O53" s="6">
        <v>10</v>
      </c>
      <c r="Q53" s="42">
        <f t="shared" si="10"/>
        <v>93</v>
      </c>
      <c r="R53" s="18" t="str">
        <f t="shared" si="11"/>
        <v>ОТЛ</v>
      </c>
    </row>
    <row r="54" spans="1:18" ht="16.5">
      <c r="A54" s="50" t="s">
        <v>103</v>
      </c>
      <c r="B54" s="31">
        <v>8</v>
      </c>
      <c r="C54" s="15">
        <v>5</v>
      </c>
      <c r="D54" s="15">
        <v>5</v>
      </c>
      <c r="E54" s="32">
        <v>12</v>
      </c>
      <c r="F54" s="17">
        <f t="shared" si="8"/>
        <v>30</v>
      </c>
      <c r="H54" s="15">
        <v>5</v>
      </c>
      <c r="I54" s="15">
        <v>5</v>
      </c>
      <c r="J54" s="18">
        <v>11</v>
      </c>
      <c r="K54" s="17">
        <f t="shared" si="9"/>
        <v>21</v>
      </c>
      <c r="M54" s="19">
        <v>18</v>
      </c>
      <c r="O54" s="6">
        <v>7</v>
      </c>
      <c r="Q54" s="42">
        <f t="shared" si="10"/>
        <v>76</v>
      </c>
      <c r="R54" s="18" t="str">
        <f t="shared" si="11"/>
        <v>ХОР</v>
      </c>
    </row>
    <row r="55" spans="1:13" ht="16.5">
      <c r="A55" s="50" t="s">
        <v>104</v>
      </c>
      <c r="B55" s="31">
        <v>0</v>
      </c>
      <c r="C55" s="15">
        <v>3</v>
      </c>
      <c r="D55" s="15">
        <v>3</v>
      </c>
      <c r="E55" s="32">
        <v>12</v>
      </c>
      <c r="F55" s="17" t="str">
        <f t="shared" si="8"/>
        <v>---</v>
      </c>
      <c r="H55" s="15">
        <v>3</v>
      </c>
      <c r="I55" s="15">
        <v>4</v>
      </c>
      <c r="J55" s="18">
        <v>0</v>
      </c>
      <c r="K55" s="17" t="str">
        <f t="shared" si="9"/>
        <v>---</v>
      </c>
      <c r="M55" s="19">
        <v>0</v>
      </c>
    </row>
    <row r="56" spans="1:18" ht="16.5">
      <c r="A56" s="69" t="s">
        <v>105</v>
      </c>
      <c r="B56" s="20">
        <v>8</v>
      </c>
      <c r="C56" s="15">
        <v>3</v>
      </c>
      <c r="D56" s="15">
        <v>3</v>
      </c>
      <c r="E56" s="70">
        <v>12</v>
      </c>
      <c r="F56" s="17">
        <f t="shared" si="8"/>
        <v>26</v>
      </c>
      <c r="H56" s="15">
        <v>2</v>
      </c>
      <c r="I56" s="15">
        <v>4</v>
      </c>
      <c r="J56" s="18">
        <v>12</v>
      </c>
      <c r="K56" s="17">
        <f t="shared" si="9"/>
        <v>18</v>
      </c>
      <c r="M56" s="19">
        <v>25</v>
      </c>
      <c r="O56" s="6">
        <v>1</v>
      </c>
      <c r="Q56" s="42">
        <f>F56+K56+M56+O56</f>
        <v>70</v>
      </c>
      <c r="R56" s="18" t="str">
        <f>IF(Q56&gt;89,"ОТЛ",(IF(Q56&gt;74,"ХОР",(IF(Q56&gt;59,"УД","---")))))</f>
        <v>УД</v>
      </c>
    </row>
  </sheetData>
  <sheetProtection selectLockedCells="1" selectUnlockedCells="1"/>
  <mergeCells count="2">
    <mergeCell ref="C3:D3"/>
    <mergeCell ref="H3:I3"/>
  </mergeCells>
  <printOptions/>
  <pageMargins left="0.75" right="0.75" top="1" bottom="1" header="0.5118055555555555" footer="0.5118055555555555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S5" sqref="S5"/>
    </sheetView>
  </sheetViews>
  <sheetFormatPr defaultColWidth="9.140625" defaultRowHeight="15"/>
  <cols>
    <col min="1" max="1" width="25.140625" style="71" customWidth="1"/>
    <col min="2" max="2" width="9.140625" style="72" customWidth="1"/>
    <col min="3" max="3" width="7.7109375" style="72" customWidth="1"/>
    <col min="4" max="4" width="7.421875" style="71" customWidth="1"/>
    <col min="5" max="6" width="9.140625" style="71" customWidth="1"/>
    <col min="7" max="7" width="2.28125" style="71" customWidth="1"/>
    <col min="8" max="11" width="9.140625" style="71" customWidth="1"/>
    <col min="12" max="12" width="2.7109375" style="71" customWidth="1"/>
    <col min="13" max="14" width="9.140625" style="71" customWidth="1"/>
    <col min="15" max="15" width="2.57421875" style="71" customWidth="1"/>
    <col min="16" max="16" width="9.140625" style="71" customWidth="1"/>
    <col min="17" max="17" width="3.421875" style="71" customWidth="1"/>
    <col min="18" max="16384" width="9.140625" style="71" customWidth="1"/>
  </cols>
  <sheetData>
    <row r="1" spans="1:3" ht="16.5">
      <c r="A1" s="71" t="s">
        <v>106</v>
      </c>
      <c r="C1" s="72" t="s">
        <v>94</v>
      </c>
    </row>
    <row r="2" ht="16.5">
      <c r="A2" s="71" t="s">
        <v>107</v>
      </c>
    </row>
    <row r="3" spans="2:19" ht="16.5">
      <c r="B3" s="73" t="s">
        <v>60</v>
      </c>
      <c r="C3" s="102" t="s">
        <v>2</v>
      </c>
      <c r="D3" s="102"/>
      <c r="E3" s="74" t="s">
        <v>3</v>
      </c>
      <c r="F3" s="74"/>
      <c r="H3" s="102" t="s">
        <v>2</v>
      </c>
      <c r="I3" s="102"/>
      <c r="J3" s="74" t="s">
        <v>4</v>
      </c>
      <c r="K3" s="74"/>
      <c r="M3" s="73" t="s">
        <v>5</v>
      </c>
      <c r="N3" s="74"/>
      <c r="P3" s="74" t="s">
        <v>6</v>
      </c>
      <c r="R3" s="74"/>
      <c r="S3" s="74"/>
    </row>
    <row r="4" spans="2:19" ht="16.5">
      <c r="B4" s="74" t="s">
        <v>7</v>
      </c>
      <c r="C4" s="75" t="s">
        <v>8</v>
      </c>
      <c r="D4" s="75" t="s">
        <v>9</v>
      </c>
      <c r="E4" s="76" t="s">
        <v>10</v>
      </c>
      <c r="F4" s="76" t="s">
        <v>11</v>
      </c>
      <c r="H4" s="75" t="s">
        <v>8</v>
      </c>
      <c r="I4" s="75" t="s">
        <v>9</v>
      </c>
      <c r="J4" s="74" t="s">
        <v>10</v>
      </c>
      <c r="K4" s="76" t="s">
        <v>12</v>
      </c>
      <c r="M4" s="74" t="s">
        <v>13</v>
      </c>
      <c r="N4" s="76" t="s">
        <v>108</v>
      </c>
      <c r="P4" s="74" t="s">
        <v>14</v>
      </c>
      <c r="R4" s="77" t="s">
        <v>15</v>
      </c>
      <c r="S4" s="74" t="s">
        <v>16</v>
      </c>
    </row>
    <row r="5" spans="1:19" ht="16.5">
      <c r="A5" s="78" t="s">
        <v>109</v>
      </c>
      <c r="B5" s="79">
        <v>10</v>
      </c>
      <c r="C5" s="80">
        <v>5</v>
      </c>
      <c r="D5" s="80">
        <v>5</v>
      </c>
      <c r="E5" s="79">
        <v>16</v>
      </c>
      <c r="F5" s="79">
        <f>IF(AND(B5&gt;7.9,(C5+D5)&gt;5.9,E5&gt;11.9),B5+C5+D5+E5,"---")</f>
        <v>36</v>
      </c>
      <c r="H5" s="80">
        <v>5</v>
      </c>
      <c r="I5" s="80">
        <v>5</v>
      </c>
      <c r="J5" s="79">
        <v>12</v>
      </c>
      <c r="K5" s="79">
        <f>IF(AND(1,(H5+I5)&gt;5.9,J5&gt;9.9),H5+I5+J5,"---")</f>
        <v>22</v>
      </c>
      <c r="M5" s="79">
        <v>28</v>
      </c>
      <c r="N5" s="79">
        <f>IF((M5&gt;17.9),M5,"---")</f>
        <v>28</v>
      </c>
      <c r="P5" s="79">
        <v>8</v>
      </c>
      <c r="R5" s="79">
        <f>F5+K5+N5+P5</f>
        <v>94</v>
      </c>
      <c r="S5" s="79" t="str">
        <f>IF(R5&gt;89,"ОТЛ",(IF(R5&gt;74,"ХОР",(IF(R5&gt;59,"УД","---")))))</f>
        <v>ОТЛ</v>
      </c>
    </row>
    <row r="6" spans="1:19" ht="16.5">
      <c r="A6" s="78" t="s">
        <v>110</v>
      </c>
      <c r="B6" s="81">
        <v>8</v>
      </c>
      <c r="C6" s="80">
        <v>5</v>
      </c>
      <c r="D6" s="80">
        <v>5</v>
      </c>
      <c r="E6" s="81">
        <v>12</v>
      </c>
      <c r="F6" s="79">
        <f>IF(AND(B6&gt;7.9,(C6+D6)&gt;5.9,E6&gt;11.9),B6+C6+D6+E6,"---")</f>
        <v>30</v>
      </c>
      <c r="H6" s="80">
        <v>5</v>
      </c>
      <c r="I6" s="80">
        <v>4</v>
      </c>
      <c r="J6" s="79">
        <v>12</v>
      </c>
      <c r="K6" s="79">
        <f>IF(AND(1,(H6+I6)&gt;5.9,J6&gt;9.9),H6+I6+J6,"---")</f>
        <v>21</v>
      </c>
      <c r="M6" s="81">
        <v>18</v>
      </c>
      <c r="N6" s="79">
        <f>IF((M6&gt;17.9),M6,"---")</f>
        <v>18</v>
      </c>
      <c r="P6" s="81">
        <v>0</v>
      </c>
      <c r="R6" s="81">
        <f>F6+K6+N6+P6</f>
        <v>69</v>
      </c>
      <c r="S6" s="79" t="str">
        <f>IF(R6&gt;89,"ОТЛ",(IF(R6&gt;74,"ХОР",(IF(R6&gt;59,"УД","---")))))</f>
        <v>УД</v>
      </c>
    </row>
    <row r="7" spans="1:19" ht="16.5">
      <c r="A7" s="78" t="s">
        <v>111</v>
      </c>
      <c r="B7" s="82">
        <v>10</v>
      </c>
      <c r="C7" s="80">
        <v>3</v>
      </c>
      <c r="D7" s="80">
        <v>5</v>
      </c>
      <c r="E7" s="79">
        <v>16</v>
      </c>
      <c r="F7" s="79">
        <f>IF(AND(B7&gt;7.9,(C7+D7)&gt;5.9,E7&gt;11.9),B7+C7+D7+E7,"---")</f>
        <v>34</v>
      </c>
      <c r="H7" s="80">
        <v>5</v>
      </c>
      <c r="I7" s="80">
        <v>3</v>
      </c>
      <c r="J7" s="79">
        <v>10</v>
      </c>
      <c r="K7" s="79">
        <f>IF(AND(1,(H7+I7)&gt;5.9,J7&gt;9.9),H7+I7+J7,"---")</f>
        <v>18</v>
      </c>
      <c r="M7" s="79">
        <v>30</v>
      </c>
      <c r="N7" s="79">
        <f>IF((M7&gt;17.9),M7,"---")</f>
        <v>30</v>
      </c>
      <c r="P7" s="79">
        <v>10</v>
      </c>
      <c r="R7" s="79">
        <f>F7+K7+N7+P7</f>
        <v>92</v>
      </c>
      <c r="S7" s="79" t="str">
        <f>IF(R7&gt;89,"ОТЛ",(IF(R7&gt;74,"ХОР",(IF(R7&gt;59,"УД","---")))))</f>
        <v>ОТЛ</v>
      </c>
    </row>
    <row r="8" spans="1:19" ht="16.5">
      <c r="A8" s="78" t="s">
        <v>112</v>
      </c>
      <c r="B8" s="82">
        <v>10</v>
      </c>
      <c r="C8" s="80">
        <v>3</v>
      </c>
      <c r="D8" s="80">
        <v>5</v>
      </c>
      <c r="E8" s="79">
        <v>16</v>
      </c>
      <c r="F8" s="79">
        <f>IF(AND(B8&gt;7.9,(C8+D8)&gt;5.9,E8&gt;11.9),B8+C8+D8+E8,"---")</f>
        <v>34</v>
      </c>
      <c r="H8" s="80">
        <v>5</v>
      </c>
      <c r="I8" s="80">
        <v>5</v>
      </c>
      <c r="J8" s="79">
        <v>12</v>
      </c>
      <c r="K8" s="79">
        <f>IF(AND(1,(H8+I8)&gt;5.9,J8&gt;9.9),H8+I8+J8,"---")</f>
        <v>22</v>
      </c>
      <c r="M8" s="79">
        <v>30</v>
      </c>
      <c r="N8" s="79">
        <f>IF((M8&gt;17.9),M8,"---")</f>
        <v>30</v>
      </c>
      <c r="P8" s="79">
        <v>10</v>
      </c>
      <c r="R8" s="79">
        <f>F8+K8+N8+P8</f>
        <v>96</v>
      </c>
      <c r="S8" s="79" t="str">
        <f>IF(R8&gt;89,"ОТЛ",(IF(R8&gt;74,"ХОР",(IF(R8&gt;59,"УД","---")))))</f>
        <v>ОТЛ</v>
      </c>
    </row>
    <row r="9" spans="1:19" ht="16.5">
      <c r="A9" s="78" t="s">
        <v>113</v>
      </c>
      <c r="B9" s="81">
        <v>8</v>
      </c>
      <c r="C9" s="80">
        <v>5</v>
      </c>
      <c r="D9" s="80">
        <v>4</v>
      </c>
      <c r="E9" s="79">
        <v>12</v>
      </c>
      <c r="F9" s="79">
        <f>IF(AND(B9&gt;7.9,(C9+D9)&gt;5.9,E9&gt;11.9),B9+C9+D9+E9,"---")</f>
        <v>29</v>
      </c>
      <c r="H9" s="80">
        <v>5</v>
      </c>
      <c r="I9" s="80">
        <v>5</v>
      </c>
      <c r="J9" s="79">
        <v>12</v>
      </c>
      <c r="K9" s="79">
        <f>IF(AND(1,(H9+I9)&gt;5.9,J9&gt;9.9),H9+I9+J9,"---")</f>
        <v>22</v>
      </c>
      <c r="M9" s="81">
        <v>18</v>
      </c>
      <c r="N9" s="79">
        <f>IF((M9&gt;17.9),M9,"---")</f>
        <v>18</v>
      </c>
      <c r="P9" s="81">
        <v>0</v>
      </c>
      <c r="R9" s="81">
        <f>F9+K9+N9+P9</f>
        <v>69</v>
      </c>
      <c r="S9" s="79" t="str">
        <f>IF(R9&gt;89,"ОТЛ",(IF(R9&gt;74,"ХОР",(IF(R9&gt;59,"УД","---")))))</f>
        <v>УД</v>
      </c>
    </row>
    <row r="12" ht="16.5">
      <c r="A12" s="71" t="s">
        <v>114</v>
      </c>
    </row>
    <row r="13" spans="1:19" ht="16.5">
      <c r="A13" s="83"/>
      <c r="B13" s="74" t="s">
        <v>7</v>
      </c>
      <c r="C13" s="76" t="s">
        <v>8</v>
      </c>
      <c r="D13" s="76" t="s">
        <v>9</v>
      </c>
      <c r="E13" s="76" t="s">
        <v>10</v>
      </c>
      <c r="F13" s="76" t="s">
        <v>11</v>
      </c>
      <c r="H13" s="75" t="s">
        <v>8</v>
      </c>
      <c r="I13" s="75" t="s">
        <v>9</v>
      </c>
      <c r="J13" s="74" t="s">
        <v>10</v>
      </c>
      <c r="K13" s="76" t="s">
        <v>12</v>
      </c>
      <c r="M13" s="74" t="s">
        <v>13</v>
      </c>
      <c r="N13" s="76" t="s">
        <v>108</v>
      </c>
      <c r="P13" s="74" t="s">
        <v>14</v>
      </c>
      <c r="R13" s="77" t="s">
        <v>15</v>
      </c>
      <c r="S13" s="74" t="s">
        <v>16</v>
      </c>
    </row>
    <row r="14" spans="1:19" ht="16.5">
      <c r="A14" s="78" t="s">
        <v>115</v>
      </c>
      <c r="B14" s="79">
        <v>10</v>
      </c>
      <c r="C14" s="79">
        <v>5</v>
      </c>
      <c r="D14" s="84">
        <v>4</v>
      </c>
      <c r="E14" s="79">
        <v>14</v>
      </c>
      <c r="F14" s="79">
        <f aca="true" t="shared" si="0" ref="F14:F19">IF(AND(B14&gt;7.9,(C14+D14)&gt;5.9,E14&gt;11.9),B14+C14+D14+E14,"---")</f>
        <v>33</v>
      </c>
      <c r="H14" s="80">
        <v>5</v>
      </c>
      <c r="I14" s="80">
        <v>5</v>
      </c>
      <c r="J14" s="79">
        <v>12</v>
      </c>
      <c r="K14" s="79">
        <f aca="true" t="shared" si="1" ref="K14:K19">IF(AND(1,(H14+I14)&gt;5.9,J14&gt;9.9),H14+I14+J14,"---")</f>
        <v>22</v>
      </c>
      <c r="M14" s="79">
        <v>30</v>
      </c>
      <c r="N14" s="79">
        <f aca="true" t="shared" si="2" ref="N14:N19">IF((M14&gt;17.9),M14,"---")</f>
        <v>30</v>
      </c>
      <c r="P14" s="79">
        <v>10</v>
      </c>
      <c r="R14" s="79">
        <f aca="true" t="shared" si="3" ref="R14:R19">F14+K14+N14+P14</f>
        <v>95</v>
      </c>
      <c r="S14" s="79" t="str">
        <f aca="true" t="shared" si="4" ref="S14:S19">IF(R14&gt;89,"ОТЛ",(IF(R14&gt;74,"ХОР",(IF(R14&gt;59,"УД","---")))))</f>
        <v>ОТЛ</v>
      </c>
    </row>
    <row r="15" spans="1:19" ht="16.5">
      <c r="A15" s="78" t="s">
        <v>116</v>
      </c>
      <c r="B15" s="79">
        <v>8</v>
      </c>
      <c r="C15" s="79">
        <v>4</v>
      </c>
      <c r="D15" s="79">
        <v>4</v>
      </c>
      <c r="E15" s="79">
        <v>12</v>
      </c>
      <c r="F15" s="79">
        <f t="shared" si="0"/>
        <v>28</v>
      </c>
      <c r="H15" s="80">
        <v>5</v>
      </c>
      <c r="I15" s="80">
        <v>5</v>
      </c>
      <c r="J15" s="79">
        <v>12</v>
      </c>
      <c r="K15" s="79">
        <f t="shared" si="1"/>
        <v>22</v>
      </c>
      <c r="M15" s="79">
        <v>20</v>
      </c>
      <c r="N15" s="79">
        <f t="shared" si="2"/>
        <v>20</v>
      </c>
      <c r="P15" s="79">
        <v>10</v>
      </c>
      <c r="R15" s="79">
        <f t="shared" si="3"/>
        <v>80</v>
      </c>
      <c r="S15" s="85" t="str">
        <f t="shared" si="4"/>
        <v>ХОР</v>
      </c>
    </row>
    <row r="16" spans="1:19" ht="16.5">
      <c r="A16" s="78" t="s">
        <v>117</v>
      </c>
      <c r="B16" s="79">
        <v>8</v>
      </c>
      <c r="C16" s="79">
        <v>5</v>
      </c>
      <c r="D16" s="79">
        <v>5</v>
      </c>
      <c r="E16" s="79">
        <v>16</v>
      </c>
      <c r="F16" s="79">
        <f t="shared" si="0"/>
        <v>34</v>
      </c>
      <c r="H16" s="80">
        <v>5</v>
      </c>
      <c r="I16" s="80">
        <v>5</v>
      </c>
      <c r="J16" s="79">
        <v>12</v>
      </c>
      <c r="K16" s="79">
        <f t="shared" si="1"/>
        <v>22</v>
      </c>
      <c r="M16" s="79">
        <v>25</v>
      </c>
      <c r="N16" s="79">
        <f t="shared" si="2"/>
        <v>25</v>
      </c>
      <c r="P16" s="79">
        <v>10</v>
      </c>
      <c r="R16" s="79">
        <f t="shared" si="3"/>
        <v>91</v>
      </c>
      <c r="S16" s="79" t="str">
        <f t="shared" si="4"/>
        <v>ОТЛ</v>
      </c>
    </row>
    <row r="17" spans="1:19" ht="16.5">
      <c r="A17" s="78" t="s">
        <v>118</v>
      </c>
      <c r="B17" s="79">
        <v>10</v>
      </c>
      <c r="C17" s="79">
        <v>5</v>
      </c>
      <c r="D17" s="79">
        <v>5</v>
      </c>
      <c r="E17" s="79">
        <v>16</v>
      </c>
      <c r="F17" s="79">
        <f t="shared" si="0"/>
        <v>36</v>
      </c>
      <c r="H17" s="80">
        <v>5</v>
      </c>
      <c r="I17" s="80">
        <v>5</v>
      </c>
      <c r="J17" s="79">
        <v>12</v>
      </c>
      <c r="K17" s="79">
        <f t="shared" si="1"/>
        <v>22</v>
      </c>
      <c r="M17" s="79">
        <v>20</v>
      </c>
      <c r="N17" s="79">
        <f t="shared" si="2"/>
        <v>20</v>
      </c>
      <c r="P17" s="85">
        <v>5</v>
      </c>
      <c r="R17" s="79">
        <f t="shared" si="3"/>
        <v>83</v>
      </c>
      <c r="S17" s="85" t="str">
        <f t="shared" si="4"/>
        <v>ХОР</v>
      </c>
    </row>
    <row r="18" spans="1:19" ht="16.5">
      <c r="A18" s="78" t="s">
        <v>119</v>
      </c>
      <c r="B18" s="79">
        <v>9</v>
      </c>
      <c r="C18" s="79">
        <v>5</v>
      </c>
      <c r="D18" s="79">
        <v>4</v>
      </c>
      <c r="E18" s="79">
        <v>14</v>
      </c>
      <c r="F18" s="79">
        <f t="shared" si="0"/>
        <v>32</v>
      </c>
      <c r="H18" s="80">
        <v>5</v>
      </c>
      <c r="I18" s="80">
        <v>5</v>
      </c>
      <c r="J18" s="79">
        <v>12</v>
      </c>
      <c r="K18" s="79">
        <f t="shared" si="1"/>
        <v>22</v>
      </c>
      <c r="M18" s="86">
        <v>26</v>
      </c>
      <c r="N18" s="79">
        <f t="shared" si="2"/>
        <v>26</v>
      </c>
      <c r="P18" s="79">
        <v>10</v>
      </c>
      <c r="R18" s="79">
        <f t="shared" si="3"/>
        <v>90</v>
      </c>
      <c r="S18" s="79" t="str">
        <f t="shared" si="4"/>
        <v>ОТЛ</v>
      </c>
    </row>
    <row r="19" spans="1:19" ht="16.5">
      <c r="A19" s="83" t="s">
        <v>120</v>
      </c>
      <c r="B19" s="79">
        <v>9</v>
      </c>
      <c r="C19" s="87">
        <v>5</v>
      </c>
      <c r="D19" s="79">
        <v>5</v>
      </c>
      <c r="E19" s="88">
        <v>15</v>
      </c>
      <c r="F19" s="79">
        <f t="shared" si="0"/>
        <v>34</v>
      </c>
      <c r="H19" s="80">
        <v>5</v>
      </c>
      <c r="I19" s="80">
        <v>5</v>
      </c>
      <c r="J19" s="79">
        <v>12</v>
      </c>
      <c r="K19" s="79">
        <f t="shared" si="1"/>
        <v>22</v>
      </c>
      <c r="M19" s="79">
        <v>28</v>
      </c>
      <c r="N19" s="79">
        <f t="shared" si="2"/>
        <v>28</v>
      </c>
      <c r="P19" s="79">
        <v>10</v>
      </c>
      <c r="R19" s="79">
        <f t="shared" si="3"/>
        <v>94</v>
      </c>
      <c r="S19" s="79" t="str">
        <f t="shared" si="4"/>
        <v>ОТЛ</v>
      </c>
    </row>
    <row r="21" spans="1:3" ht="16.5">
      <c r="A21" s="71" t="s">
        <v>106</v>
      </c>
      <c r="C21" s="72" t="s">
        <v>80</v>
      </c>
    </row>
    <row r="22" ht="16.5">
      <c r="A22" s="71" t="s">
        <v>107</v>
      </c>
    </row>
    <row r="23" spans="1:19" ht="16.5">
      <c r="A23" s="83"/>
      <c r="B23" s="74" t="s">
        <v>7</v>
      </c>
      <c r="C23" s="76" t="s">
        <v>8</v>
      </c>
      <c r="D23" s="76" t="s">
        <v>9</v>
      </c>
      <c r="E23" s="74" t="s">
        <v>10</v>
      </c>
      <c r="F23" s="76" t="s">
        <v>11</v>
      </c>
      <c r="H23" s="75" t="s">
        <v>8</v>
      </c>
      <c r="I23" s="75" t="s">
        <v>9</v>
      </c>
      <c r="J23" s="74" t="s">
        <v>10</v>
      </c>
      <c r="K23" s="76" t="s">
        <v>12</v>
      </c>
      <c r="M23" s="74" t="s">
        <v>13</v>
      </c>
      <c r="N23" s="76" t="s">
        <v>108</v>
      </c>
      <c r="P23" s="74" t="s">
        <v>14</v>
      </c>
      <c r="R23" s="77" t="s">
        <v>15</v>
      </c>
      <c r="S23" s="74" t="s">
        <v>16</v>
      </c>
    </row>
    <row r="24" spans="1:19" ht="16.5">
      <c r="A24" s="89" t="s">
        <v>121</v>
      </c>
      <c r="B24" s="82">
        <v>8</v>
      </c>
      <c r="C24" s="79">
        <v>5.5</v>
      </c>
      <c r="D24" s="90">
        <v>0.5</v>
      </c>
      <c r="E24" s="91">
        <v>12</v>
      </c>
      <c r="F24" s="79">
        <f aca="true" t="shared" si="5" ref="F24:F31">IF(AND(B24&gt;7.9,(C24+D24)&gt;5.9,E24&gt;11.9),B24+C24+D24+E24,"---")</f>
        <v>26</v>
      </c>
      <c r="H24" s="92">
        <v>3</v>
      </c>
      <c r="I24" s="92">
        <v>3</v>
      </c>
      <c r="J24" s="81">
        <v>10</v>
      </c>
      <c r="K24" s="79">
        <f aca="true" t="shared" si="6" ref="K24:K31">IF(AND(1,(H24+I24)&gt;5.9,J24&gt;9.9),H24+I24+J24,"---")</f>
        <v>16</v>
      </c>
      <c r="M24" s="81">
        <v>18</v>
      </c>
      <c r="N24" s="79">
        <f aca="true" t="shared" si="7" ref="N24:N31">IF((M24&gt;17.9),M24,"---")</f>
        <v>18</v>
      </c>
      <c r="P24" s="81">
        <v>3</v>
      </c>
      <c r="R24" s="79">
        <f aca="true" t="shared" si="8" ref="R24:R31">F24+K24+N24+P24</f>
        <v>63</v>
      </c>
      <c r="S24" s="79" t="str">
        <f aca="true" t="shared" si="9" ref="S24:S31">IF(R24&gt;89,"ОТЛ",(IF(R24&gt;74,"ХОР",(IF(R24&gt;59,"УД","---")))))</f>
        <v>УД</v>
      </c>
    </row>
    <row r="25" spans="1:19" ht="16.5">
      <c r="A25" s="89" t="s">
        <v>122</v>
      </c>
      <c r="B25" s="79"/>
      <c r="C25" s="79">
        <v>1</v>
      </c>
      <c r="D25" s="79">
        <v>0</v>
      </c>
      <c r="E25" s="91">
        <v>0</v>
      </c>
      <c r="F25" s="79" t="str">
        <f t="shared" si="5"/>
        <v>---</v>
      </c>
      <c r="H25" s="80"/>
      <c r="I25" s="80"/>
      <c r="J25" s="79"/>
      <c r="K25" s="79" t="str">
        <f t="shared" si="6"/>
        <v>---</v>
      </c>
      <c r="M25" s="79"/>
      <c r="N25" s="79" t="str">
        <f t="shared" si="7"/>
        <v>---</v>
      </c>
      <c r="P25" s="79">
        <v>0</v>
      </c>
      <c r="R25" s="79" t="e">
        <f t="shared" si="8"/>
        <v>#VALUE!</v>
      </c>
      <c r="S25" s="79" t="e">
        <f t="shared" si="9"/>
        <v>#VALUE!</v>
      </c>
    </row>
    <row r="26" spans="1:19" ht="16.5">
      <c r="A26" s="89" t="s">
        <v>123</v>
      </c>
      <c r="B26" s="81">
        <v>8</v>
      </c>
      <c r="C26" s="79">
        <v>3</v>
      </c>
      <c r="D26" s="84">
        <v>4</v>
      </c>
      <c r="E26" s="91">
        <v>12</v>
      </c>
      <c r="F26" s="79">
        <f t="shared" si="5"/>
        <v>27</v>
      </c>
      <c r="H26" s="80">
        <v>3</v>
      </c>
      <c r="I26" s="80">
        <v>3</v>
      </c>
      <c r="J26" s="79">
        <v>10</v>
      </c>
      <c r="K26" s="79">
        <f t="shared" si="6"/>
        <v>16</v>
      </c>
      <c r="M26" s="82">
        <v>18</v>
      </c>
      <c r="N26" s="79">
        <f t="shared" si="7"/>
        <v>18</v>
      </c>
      <c r="P26" s="79">
        <v>5</v>
      </c>
      <c r="R26" s="79">
        <f t="shared" si="8"/>
        <v>66</v>
      </c>
      <c r="S26" s="79" t="str">
        <f t="shared" si="9"/>
        <v>УД</v>
      </c>
    </row>
    <row r="27" spans="1:19" s="72" customFormat="1" ht="16.5">
      <c r="A27" s="89" t="s">
        <v>124</v>
      </c>
      <c r="B27" s="79"/>
      <c r="C27" s="79">
        <v>2</v>
      </c>
      <c r="D27" s="79">
        <v>0</v>
      </c>
      <c r="E27" s="79"/>
      <c r="F27" s="79" t="str">
        <f t="shared" si="5"/>
        <v>---</v>
      </c>
      <c r="H27" s="80"/>
      <c r="I27" s="80"/>
      <c r="J27" s="79"/>
      <c r="K27" s="79" t="str">
        <f t="shared" si="6"/>
        <v>---</v>
      </c>
      <c r="L27" s="71"/>
      <c r="M27" s="82"/>
      <c r="N27" s="79" t="str">
        <f t="shared" si="7"/>
        <v>---</v>
      </c>
      <c r="O27" s="71"/>
      <c r="P27" s="79">
        <v>0</v>
      </c>
      <c r="Q27" s="71"/>
      <c r="R27" s="79" t="e">
        <f t="shared" si="8"/>
        <v>#VALUE!</v>
      </c>
      <c r="S27" s="79" t="e">
        <f t="shared" si="9"/>
        <v>#VALUE!</v>
      </c>
    </row>
    <row r="28" spans="1:19" ht="16.5">
      <c r="A28" s="89" t="s">
        <v>125</v>
      </c>
      <c r="B28" s="82">
        <v>8</v>
      </c>
      <c r="C28" s="87">
        <v>4</v>
      </c>
      <c r="D28" s="79">
        <v>5</v>
      </c>
      <c r="E28" s="88">
        <v>12</v>
      </c>
      <c r="F28" s="79">
        <f t="shared" si="5"/>
        <v>29</v>
      </c>
      <c r="H28" s="80">
        <v>5</v>
      </c>
      <c r="I28" s="80">
        <v>5</v>
      </c>
      <c r="J28" s="79">
        <v>12</v>
      </c>
      <c r="K28" s="79">
        <f t="shared" si="6"/>
        <v>22</v>
      </c>
      <c r="M28" s="79">
        <v>18</v>
      </c>
      <c r="N28" s="79">
        <f t="shared" si="7"/>
        <v>18</v>
      </c>
      <c r="P28" s="79">
        <v>5</v>
      </c>
      <c r="R28" s="79">
        <f t="shared" si="8"/>
        <v>74</v>
      </c>
      <c r="S28" s="79" t="str">
        <f t="shared" si="9"/>
        <v>УД</v>
      </c>
    </row>
    <row r="29" spans="1:19" ht="16.5">
      <c r="A29" s="89" t="s">
        <v>126</v>
      </c>
      <c r="B29" s="87">
        <v>9</v>
      </c>
      <c r="C29" s="87">
        <v>4</v>
      </c>
      <c r="D29" s="79">
        <v>5</v>
      </c>
      <c r="E29" s="88">
        <v>12</v>
      </c>
      <c r="F29" s="79">
        <f t="shared" si="5"/>
        <v>30</v>
      </c>
      <c r="H29" s="80">
        <v>5</v>
      </c>
      <c r="I29" s="80">
        <v>5</v>
      </c>
      <c r="J29" s="79">
        <v>12</v>
      </c>
      <c r="K29" s="79">
        <f t="shared" si="6"/>
        <v>22</v>
      </c>
      <c r="M29" s="79">
        <v>25</v>
      </c>
      <c r="N29" s="79">
        <f t="shared" si="7"/>
        <v>25</v>
      </c>
      <c r="P29" s="79">
        <v>10</v>
      </c>
      <c r="R29" s="79">
        <f t="shared" si="8"/>
        <v>87</v>
      </c>
      <c r="S29" s="79" t="str">
        <f t="shared" si="9"/>
        <v>ХОР</v>
      </c>
    </row>
    <row r="30" spans="1:19" ht="16.5">
      <c r="A30" s="89" t="s">
        <v>127</v>
      </c>
      <c r="B30" s="82">
        <v>8</v>
      </c>
      <c r="C30" s="87">
        <v>3</v>
      </c>
      <c r="D30" s="79">
        <v>5</v>
      </c>
      <c r="E30" s="88">
        <v>12</v>
      </c>
      <c r="F30" s="79">
        <f t="shared" si="5"/>
        <v>28</v>
      </c>
      <c r="H30" s="80">
        <v>5</v>
      </c>
      <c r="I30" s="80">
        <v>5</v>
      </c>
      <c r="J30" s="79">
        <v>12</v>
      </c>
      <c r="K30" s="79">
        <f t="shared" si="6"/>
        <v>22</v>
      </c>
      <c r="M30" s="79">
        <v>25</v>
      </c>
      <c r="N30" s="79">
        <f t="shared" si="7"/>
        <v>25</v>
      </c>
      <c r="P30" s="79">
        <v>5</v>
      </c>
      <c r="R30" s="79">
        <f t="shared" si="8"/>
        <v>80</v>
      </c>
      <c r="S30" s="79" t="str">
        <f t="shared" si="9"/>
        <v>ХОР</v>
      </c>
    </row>
    <row r="31" spans="1:19" ht="16.5">
      <c r="A31" s="89" t="s">
        <v>128</v>
      </c>
      <c r="B31" s="87"/>
      <c r="C31" s="87">
        <v>2</v>
      </c>
      <c r="D31" s="79">
        <v>3.5</v>
      </c>
      <c r="E31" s="93">
        <v>8</v>
      </c>
      <c r="F31" s="79" t="str">
        <f t="shared" si="5"/>
        <v>---</v>
      </c>
      <c r="H31" s="80"/>
      <c r="I31" s="80"/>
      <c r="J31" s="79"/>
      <c r="K31" s="79" t="str">
        <f t="shared" si="6"/>
        <v>---</v>
      </c>
      <c r="M31" s="79"/>
      <c r="N31" s="79" t="str">
        <f t="shared" si="7"/>
        <v>---</v>
      </c>
      <c r="P31" s="79">
        <v>0</v>
      </c>
      <c r="R31" s="79" t="e">
        <f t="shared" si="8"/>
        <v>#VALUE!</v>
      </c>
      <c r="S31" s="79" t="e">
        <f t="shared" si="9"/>
        <v>#VALUE!</v>
      </c>
    </row>
    <row r="32" ht="16.5">
      <c r="A32" s="94"/>
    </row>
    <row r="33" ht="16.5">
      <c r="A33" s="71" t="s">
        <v>114</v>
      </c>
    </row>
    <row r="34" spans="1:19" ht="16.5">
      <c r="A34" s="83"/>
      <c r="B34" s="76" t="s">
        <v>7</v>
      </c>
      <c r="C34" s="76" t="s">
        <v>8</v>
      </c>
      <c r="D34" s="76" t="s">
        <v>9</v>
      </c>
      <c r="E34" s="76" t="s">
        <v>10</v>
      </c>
      <c r="F34" s="76" t="s">
        <v>11</v>
      </c>
      <c r="H34" s="75" t="s">
        <v>8</v>
      </c>
      <c r="I34" s="75" t="s">
        <v>9</v>
      </c>
      <c r="J34" s="74" t="s">
        <v>10</v>
      </c>
      <c r="K34" s="76" t="s">
        <v>12</v>
      </c>
      <c r="M34" s="74" t="s">
        <v>13</v>
      </c>
      <c r="N34" s="76" t="s">
        <v>108</v>
      </c>
      <c r="P34" s="74" t="s">
        <v>14</v>
      </c>
      <c r="R34" s="77" t="s">
        <v>15</v>
      </c>
      <c r="S34" s="74" t="s">
        <v>16</v>
      </c>
    </row>
    <row r="35" spans="1:19" ht="16.5">
      <c r="A35" s="89" t="s">
        <v>129</v>
      </c>
      <c r="B35" s="95">
        <v>10</v>
      </c>
      <c r="C35" s="95">
        <v>5</v>
      </c>
      <c r="D35" s="84">
        <v>5</v>
      </c>
      <c r="E35" s="96">
        <v>15</v>
      </c>
      <c r="F35" s="79">
        <f aca="true" t="shared" si="10" ref="F35:F46">IF(AND(B35&gt;7.9,(C35+D35)&gt;5.9,E35&gt;11.9),B35+C35+D35+E35,"---")</f>
        <v>35</v>
      </c>
      <c r="H35" s="80">
        <v>5</v>
      </c>
      <c r="I35" s="80">
        <v>5</v>
      </c>
      <c r="J35" s="79">
        <v>12</v>
      </c>
      <c r="K35" s="79">
        <f aca="true" t="shared" si="11" ref="K35:K46">IF(AND(1,(H35+I35)&gt;5.9,J35&gt;9.9),H35+I35+J35,"---")</f>
        <v>22</v>
      </c>
      <c r="M35" s="79">
        <v>28</v>
      </c>
      <c r="N35" s="79">
        <f aca="true" t="shared" si="12" ref="N35:N46">IF((M35&gt;17.9),M35,"---")</f>
        <v>28</v>
      </c>
      <c r="P35" s="79">
        <v>10</v>
      </c>
      <c r="R35" s="79">
        <f aca="true" t="shared" si="13" ref="R35:R46">F35+K35+N35+P35</f>
        <v>95</v>
      </c>
      <c r="S35" s="79" t="str">
        <f aca="true" t="shared" si="14" ref="S35:S46">IF(R35&gt;89,"ОТЛ",(IF(R35&gt;74,"ХОР",(IF(R35&gt;59,"УД","---")))))</f>
        <v>ОТЛ</v>
      </c>
    </row>
    <row r="36" spans="1:19" ht="16.5">
      <c r="A36" s="89" t="s">
        <v>85</v>
      </c>
      <c r="B36" s="82">
        <v>8</v>
      </c>
      <c r="C36" s="79">
        <v>3</v>
      </c>
      <c r="D36" s="84">
        <v>5</v>
      </c>
      <c r="E36" s="79">
        <v>12</v>
      </c>
      <c r="F36" s="79">
        <f t="shared" si="10"/>
        <v>28</v>
      </c>
      <c r="H36" s="80">
        <v>5</v>
      </c>
      <c r="I36" s="80">
        <v>5</v>
      </c>
      <c r="J36" s="79">
        <v>12</v>
      </c>
      <c r="K36" s="79">
        <f t="shared" si="11"/>
        <v>22</v>
      </c>
      <c r="M36" s="81">
        <v>18</v>
      </c>
      <c r="N36" s="79">
        <f t="shared" si="12"/>
        <v>18</v>
      </c>
      <c r="P36" s="81">
        <v>0</v>
      </c>
      <c r="R36" s="79">
        <f t="shared" si="13"/>
        <v>68</v>
      </c>
      <c r="S36" s="79" t="str">
        <f t="shared" si="14"/>
        <v>УД</v>
      </c>
    </row>
    <row r="37" spans="1:19" ht="16.5">
      <c r="A37" s="97" t="s">
        <v>130</v>
      </c>
      <c r="B37" s="82">
        <v>8</v>
      </c>
      <c r="C37" s="79">
        <v>4</v>
      </c>
      <c r="D37" s="84">
        <v>5</v>
      </c>
      <c r="E37" s="79">
        <v>12</v>
      </c>
      <c r="F37" s="79">
        <f t="shared" si="10"/>
        <v>29</v>
      </c>
      <c r="H37" s="80">
        <v>5</v>
      </c>
      <c r="I37" s="80">
        <v>5</v>
      </c>
      <c r="J37" s="79">
        <v>12</v>
      </c>
      <c r="K37" s="79">
        <f t="shared" si="11"/>
        <v>22</v>
      </c>
      <c r="M37" s="82">
        <v>30</v>
      </c>
      <c r="N37" s="79">
        <f t="shared" si="12"/>
        <v>30</v>
      </c>
      <c r="P37" s="79">
        <v>10</v>
      </c>
      <c r="R37" s="79">
        <f t="shared" si="13"/>
        <v>91</v>
      </c>
      <c r="S37" s="79" t="str">
        <f t="shared" si="14"/>
        <v>ОТЛ</v>
      </c>
    </row>
    <row r="38" spans="1:19" ht="16.5">
      <c r="A38" s="97" t="s">
        <v>131</v>
      </c>
      <c r="B38" s="79">
        <v>8</v>
      </c>
      <c r="C38" s="79">
        <v>5</v>
      </c>
      <c r="D38" s="84">
        <v>5</v>
      </c>
      <c r="E38" s="79">
        <v>16</v>
      </c>
      <c r="F38" s="79">
        <f t="shared" si="10"/>
        <v>34</v>
      </c>
      <c r="H38" s="80">
        <v>5</v>
      </c>
      <c r="I38" s="80">
        <v>5</v>
      </c>
      <c r="J38" s="79">
        <v>12</v>
      </c>
      <c r="K38" s="79">
        <f t="shared" si="11"/>
        <v>22</v>
      </c>
      <c r="M38" s="82">
        <v>26</v>
      </c>
      <c r="N38" s="79">
        <f t="shared" si="12"/>
        <v>26</v>
      </c>
      <c r="P38" s="79">
        <v>10</v>
      </c>
      <c r="R38" s="79">
        <f t="shared" si="13"/>
        <v>92</v>
      </c>
      <c r="S38" s="79" t="str">
        <f t="shared" si="14"/>
        <v>ОТЛ</v>
      </c>
    </row>
    <row r="39" spans="1:19" ht="16.5">
      <c r="A39" s="89" t="s">
        <v>132</v>
      </c>
      <c r="B39" s="79">
        <v>9</v>
      </c>
      <c r="C39" s="79">
        <v>5</v>
      </c>
      <c r="D39" s="84">
        <v>5</v>
      </c>
      <c r="E39" s="79">
        <v>14</v>
      </c>
      <c r="F39" s="79">
        <f t="shared" si="10"/>
        <v>33</v>
      </c>
      <c r="H39" s="80">
        <v>5</v>
      </c>
      <c r="I39" s="80">
        <v>5</v>
      </c>
      <c r="J39" s="79">
        <v>12</v>
      </c>
      <c r="K39" s="79">
        <f t="shared" si="11"/>
        <v>22</v>
      </c>
      <c r="M39" s="79">
        <v>25</v>
      </c>
      <c r="N39" s="79">
        <f t="shared" si="12"/>
        <v>25</v>
      </c>
      <c r="P39" s="79">
        <v>10</v>
      </c>
      <c r="R39" s="79">
        <f t="shared" si="13"/>
        <v>90</v>
      </c>
      <c r="S39" s="79" t="str">
        <f t="shared" si="14"/>
        <v>ОТЛ</v>
      </c>
    </row>
    <row r="40" spans="1:19" s="72" customFormat="1" ht="16.5">
      <c r="A40" s="97" t="s">
        <v>133</v>
      </c>
      <c r="B40" s="79"/>
      <c r="C40" s="79">
        <v>4</v>
      </c>
      <c r="D40" s="84">
        <v>0</v>
      </c>
      <c r="E40" s="79"/>
      <c r="F40" s="79" t="str">
        <f t="shared" si="10"/>
        <v>---</v>
      </c>
      <c r="H40" s="80"/>
      <c r="I40" s="80"/>
      <c r="J40" s="79"/>
      <c r="K40" s="79" t="str">
        <f t="shared" si="11"/>
        <v>---</v>
      </c>
      <c r="L40" s="71"/>
      <c r="M40" s="79"/>
      <c r="N40" s="79" t="str">
        <f t="shared" si="12"/>
        <v>---</v>
      </c>
      <c r="O40" s="71"/>
      <c r="P40" s="79">
        <v>0</v>
      </c>
      <c r="Q40" s="71"/>
      <c r="R40" s="79" t="e">
        <f t="shared" si="13"/>
        <v>#VALUE!</v>
      </c>
      <c r="S40" s="79" t="e">
        <f t="shared" si="14"/>
        <v>#VALUE!</v>
      </c>
    </row>
    <row r="41" spans="1:19" ht="16.5">
      <c r="A41" s="97" t="s">
        <v>134</v>
      </c>
      <c r="B41" s="87">
        <v>9</v>
      </c>
      <c r="C41" s="87">
        <v>4</v>
      </c>
      <c r="D41" s="84">
        <v>5</v>
      </c>
      <c r="E41" s="88">
        <v>12</v>
      </c>
      <c r="F41" s="79">
        <f t="shared" si="10"/>
        <v>30</v>
      </c>
      <c r="H41" s="80">
        <v>5</v>
      </c>
      <c r="I41" s="80">
        <v>5</v>
      </c>
      <c r="J41" s="79">
        <v>12</v>
      </c>
      <c r="K41" s="79">
        <f t="shared" si="11"/>
        <v>22</v>
      </c>
      <c r="M41" s="79">
        <v>28</v>
      </c>
      <c r="N41" s="79">
        <f t="shared" si="12"/>
        <v>28</v>
      </c>
      <c r="P41" s="79">
        <v>10</v>
      </c>
      <c r="R41" s="79">
        <f t="shared" si="13"/>
        <v>90</v>
      </c>
      <c r="S41" s="79" t="str">
        <f t="shared" si="14"/>
        <v>ОТЛ</v>
      </c>
    </row>
    <row r="42" spans="1:19" ht="16.5">
      <c r="A42" s="89" t="s">
        <v>135</v>
      </c>
      <c r="B42" s="87">
        <v>9</v>
      </c>
      <c r="C42" s="87">
        <v>5</v>
      </c>
      <c r="D42" s="84">
        <v>5</v>
      </c>
      <c r="E42" s="88">
        <v>12</v>
      </c>
      <c r="F42" s="79">
        <f t="shared" si="10"/>
        <v>31</v>
      </c>
      <c r="H42" s="80">
        <v>5</v>
      </c>
      <c r="I42" s="80">
        <v>3</v>
      </c>
      <c r="J42" s="81">
        <v>10</v>
      </c>
      <c r="K42" s="79">
        <f t="shared" si="11"/>
        <v>18</v>
      </c>
      <c r="M42" s="81">
        <v>18</v>
      </c>
      <c r="N42" s="79">
        <f t="shared" si="12"/>
        <v>18</v>
      </c>
      <c r="P42" s="81">
        <v>8</v>
      </c>
      <c r="R42" s="79">
        <f t="shared" si="13"/>
        <v>75</v>
      </c>
      <c r="S42" s="79" t="str">
        <f t="shared" si="14"/>
        <v>ХОР</v>
      </c>
    </row>
    <row r="43" spans="1:19" ht="16.5">
      <c r="A43" s="97" t="s">
        <v>136</v>
      </c>
      <c r="B43" s="87">
        <v>8</v>
      </c>
      <c r="C43" s="87">
        <v>5</v>
      </c>
      <c r="D43" s="84">
        <v>4</v>
      </c>
      <c r="E43" s="88">
        <v>13</v>
      </c>
      <c r="F43" s="79">
        <f t="shared" si="10"/>
        <v>30</v>
      </c>
      <c r="H43" s="80">
        <v>5</v>
      </c>
      <c r="I43" s="80">
        <v>5</v>
      </c>
      <c r="J43" s="79">
        <v>12</v>
      </c>
      <c r="K43" s="79">
        <f t="shared" si="11"/>
        <v>22</v>
      </c>
      <c r="M43" s="79">
        <v>28</v>
      </c>
      <c r="N43" s="79">
        <f t="shared" si="12"/>
        <v>28</v>
      </c>
      <c r="P43" s="79">
        <v>10</v>
      </c>
      <c r="R43" s="79">
        <f t="shared" si="13"/>
        <v>90</v>
      </c>
      <c r="S43" s="79" t="str">
        <f t="shared" si="14"/>
        <v>ОТЛ</v>
      </c>
    </row>
    <row r="44" spans="1:19" ht="16.5">
      <c r="A44" s="98" t="s">
        <v>137</v>
      </c>
      <c r="B44" s="87">
        <v>9</v>
      </c>
      <c r="C44" s="87">
        <v>5</v>
      </c>
      <c r="D44" s="84">
        <v>5</v>
      </c>
      <c r="E44" s="88">
        <v>18</v>
      </c>
      <c r="F44" s="79">
        <f t="shared" si="10"/>
        <v>37</v>
      </c>
      <c r="H44" s="80">
        <v>5</v>
      </c>
      <c r="I44" s="80">
        <v>5</v>
      </c>
      <c r="J44" s="79">
        <v>12</v>
      </c>
      <c r="K44" s="79">
        <f t="shared" si="11"/>
        <v>22</v>
      </c>
      <c r="M44" s="79">
        <v>28</v>
      </c>
      <c r="N44" s="79">
        <f t="shared" si="12"/>
        <v>28</v>
      </c>
      <c r="P44" s="79">
        <v>10</v>
      </c>
      <c r="R44" s="79">
        <f t="shared" si="13"/>
        <v>97</v>
      </c>
      <c r="S44" s="79" t="str">
        <f t="shared" si="14"/>
        <v>ОТЛ</v>
      </c>
    </row>
    <row r="45" spans="1:19" ht="16.5">
      <c r="A45" s="89" t="s">
        <v>138</v>
      </c>
      <c r="B45" s="87">
        <v>10</v>
      </c>
      <c r="C45" s="87">
        <v>5</v>
      </c>
      <c r="D45" s="84">
        <v>5</v>
      </c>
      <c r="E45" s="88">
        <v>18</v>
      </c>
      <c r="F45" s="79">
        <f t="shared" si="10"/>
        <v>38</v>
      </c>
      <c r="H45" s="80">
        <v>5</v>
      </c>
      <c r="I45" s="80">
        <v>5</v>
      </c>
      <c r="J45" s="79">
        <v>12</v>
      </c>
      <c r="K45" s="79">
        <f t="shared" si="11"/>
        <v>22</v>
      </c>
      <c r="M45" s="79">
        <v>30</v>
      </c>
      <c r="N45" s="79">
        <f t="shared" si="12"/>
        <v>30</v>
      </c>
      <c r="P45" s="79">
        <v>10</v>
      </c>
      <c r="R45" s="79">
        <f t="shared" si="13"/>
        <v>100</v>
      </c>
      <c r="S45" s="79" t="str">
        <f t="shared" si="14"/>
        <v>ОТЛ</v>
      </c>
    </row>
    <row r="46" spans="1:19" ht="16.5">
      <c r="A46" s="97" t="s">
        <v>139</v>
      </c>
      <c r="B46" s="87">
        <v>8</v>
      </c>
      <c r="C46" s="87">
        <v>5</v>
      </c>
      <c r="D46" s="99">
        <v>4.5</v>
      </c>
      <c r="E46" s="88">
        <v>14</v>
      </c>
      <c r="F46" s="79">
        <f t="shared" si="10"/>
        <v>31.5</v>
      </c>
      <c r="H46" s="80">
        <v>5</v>
      </c>
      <c r="I46" s="80">
        <v>5</v>
      </c>
      <c r="J46" s="79">
        <v>12</v>
      </c>
      <c r="K46" s="79">
        <f t="shared" si="11"/>
        <v>22</v>
      </c>
      <c r="M46" s="79">
        <v>28</v>
      </c>
      <c r="N46" s="79">
        <f t="shared" si="12"/>
        <v>28</v>
      </c>
      <c r="P46" s="79">
        <v>10</v>
      </c>
      <c r="R46" s="79">
        <f t="shared" si="13"/>
        <v>91.5</v>
      </c>
      <c r="S46" s="79" t="str">
        <f t="shared" si="14"/>
        <v>ОТЛ</v>
      </c>
    </row>
  </sheetData>
  <sheetProtection selectLockedCells="1" selectUnlockedCells="1"/>
  <mergeCells count="2">
    <mergeCell ref="C3:D3"/>
    <mergeCell ref="H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E DRACH</cp:lastModifiedBy>
  <dcterms:modified xsi:type="dcterms:W3CDTF">2018-02-28T08:47:47Z</dcterms:modified>
  <cp:category/>
  <cp:version/>
  <cp:contentType/>
  <cp:contentStatus/>
</cp:coreProperties>
</file>